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155" windowHeight="7770" firstSheet="1" activeTab="1"/>
  </bookViews>
  <sheets>
    <sheet name="リーグ要項" sheetId="1" r:id="rId1"/>
    <sheet name="日程" sheetId="2" r:id="rId2"/>
    <sheet name="A" sheetId="3" r:id="rId3"/>
    <sheet name="B" sheetId="4" r:id="rId4"/>
    <sheet name="0410雨天中止" sheetId="5" r:id="rId5"/>
    <sheet name="0417終了" sheetId="6" r:id="rId6"/>
    <sheet name="0424終了" sheetId="7" r:id="rId7"/>
    <sheet name="0501＞0429終了" sheetId="8" r:id="rId8"/>
    <sheet name="0501終了" sheetId="9" r:id="rId9"/>
    <sheet name="0509終了" sheetId="10" r:id="rId10"/>
    <sheet name="0417＞0510終了" sheetId="11" r:id="rId11"/>
    <sheet name="0515終了" sheetId="12" r:id="rId12"/>
    <sheet name="0626＞0517終了" sheetId="13" r:id="rId13"/>
    <sheet name="0605雨天中止" sheetId="14" r:id="rId14"/>
    <sheet name="0410＞0606（一部実施）" sheetId="15" r:id="rId15"/>
    <sheet name="0502＞0607終了" sheetId="16" r:id="rId16"/>
    <sheet name="0612（一部実施）" sheetId="17" r:id="rId17"/>
    <sheet name="0619終了" sheetId="18" r:id="rId18"/>
    <sheet name="0612＞0620終了" sheetId="19" r:id="rId19"/>
    <sheet name="0621終了" sheetId="20" r:id="rId20"/>
    <sheet name="0626雨天中止" sheetId="21" r:id="rId21"/>
    <sheet name="0628終了" sheetId="22" r:id="rId22"/>
    <sheet name="0704終了" sheetId="23" r:id="rId23"/>
    <sheet name="0705終了" sheetId="24" r:id="rId24"/>
    <sheet name="0710終了" sheetId="25" r:id="rId25"/>
    <sheet name="0711終了" sheetId="26" r:id="rId26"/>
    <sheet name="0719終了" sheetId="27" r:id="rId27"/>
    <sheet name="0720終了" sheetId="28" r:id="rId28"/>
    <sheet name="0725終了" sheetId="29" r:id="rId29"/>
    <sheet name="連絡用掲示板" sheetId="30" r:id="rId30"/>
  </sheets>
  <definedNames/>
  <calcPr fullCalcOnLoad="1"/>
</workbook>
</file>

<file path=xl/sharedStrings.xml><?xml version="1.0" encoding="utf-8"?>
<sst xmlns="http://schemas.openxmlformats.org/spreadsheetml/2006/main" count="2608" uniqueCount="520">
  <si>
    <t>主旨</t>
  </si>
  <si>
    <t>参加選手の健全育成と清水のサッカーの普及と発展を目的に実施。</t>
  </si>
  <si>
    <t>大会期日</t>
  </si>
  <si>
    <t>大会会場</t>
  </si>
  <si>
    <t>参加資格</t>
  </si>
  <si>
    <t>1)清水区内のチームに所属していること</t>
  </si>
  <si>
    <t>2)スポーツ傷害保険またはその他傷害保険に加入していること</t>
  </si>
  <si>
    <t>3)今リーグ戦の主旨に賛同するチームであること</t>
  </si>
  <si>
    <t>4)運営・会場提供に協力できるチームであること</t>
  </si>
  <si>
    <t>参加チーム数</t>
  </si>
  <si>
    <t>各会場でのゴミは、各チームの責任において必ず持ち帰ること。</t>
  </si>
  <si>
    <t>順位は以下の内容の順にて決定する</t>
  </si>
  <si>
    <t>勝点（勝3点・分1点・負0点）→得失点→総得点→当該チームの成績→抽選</t>
  </si>
  <si>
    <t>大会期間中、警告を2回受けた選手は本リーグ戦の次の1試合に出場できない。</t>
  </si>
  <si>
    <t>退場を命じられた選手は本リーグ戦の次の1試合に出場できない。</t>
  </si>
  <si>
    <t>公認4号球を使用すること（チーム持ち寄り）</t>
  </si>
  <si>
    <t>ユニフォームは正副異色の2着を用意すること。</t>
  </si>
  <si>
    <t>ユニフォーム等のメーカーは問わない（ソックスのラインの有無も問わない）。</t>
  </si>
  <si>
    <t>キーパーはビブス対応可能とする。</t>
  </si>
  <si>
    <t>対戦チームと色が重なる場合、チーム同士で確認するようにお願いします。</t>
  </si>
  <si>
    <t>ただしパンツの色のみ重なっても良い。</t>
  </si>
  <si>
    <t>試合の開催は暴風・大雨・洪水等の警報が発令された場合には中止とする。</t>
  </si>
  <si>
    <t>試合途中に雷鳴が聞こえてきたり、雷雲が近づいてきた場合、直ちに試合を中断し安全な場所に非難する。</t>
  </si>
  <si>
    <t>雷が止んで20分以上経過の後、試合を再開しても構わない（会場責任者の判断に任せる）が試合続行が不可能な場合、残りの試合時間分を後日実施すること。</t>
  </si>
  <si>
    <t>ゴールは簡易式ゴールであってもしっかり固定して行うこと</t>
  </si>
  <si>
    <t>以下のURLまたはQRコードよりメールアドレスの登録をお願いします。</t>
  </si>
  <si>
    <t>スマートフォン、iphoneはアクセス後、画面右上のメニューより「書込み通知」にてご登録ください。</t>
  </si>
  <si>
    <t>※「noresp@teacup.com」または「teacup.com」を受信可能にしてください。</t>
  </si>
  <si>
    <t>携帯電話・パソコンからは画面内の「書込み通知」にてご登録ください。</t>
  </si>
  <si>
    <t>清水区内小学校グラウンド他</t>
  </si>
  <si>
    <t>チーム</t>
  </si>
  <si>
    <t>登録人数は1チームの登録人数は設けないが出来るだけ全員を試合に出場させること。</t>
  </si>
  <si>
    <t>ルールは2015年度、日本サッカー協会8人制競技規則に準ずる。</t>
  </si>
  <si>
    <t>参加チームを2ブロックに分け、総当り1回戦のリーグ戦を行う</t>
  </si>
  <si>
    <t>試合時間は40分（インターバル5分）で行う。時間内に勝敗が決しない場合引分けとする。</t>
  </si>
  <si>
    <t>それぞれの会場運営担当チームが記録を行う。</t>
  </si>
  <si>
    <t>会場運営の責任者は日程調整する。</t>
  </si>
  <si>
    <t>チーム棄権・遅刻の場合は8失点（0対8）とし本リーグの成績を抹消する。</t>
  </si>
  <si>
    <t>前期日程終了後、両ブロック上位6チームによる上位リーグ、両ブロック6位以下による下位リーグを行う。</t>
  </si>
  <si>
    <t>前年度のしずぎんカップ結果を考慮しブロックの形成をしスタートする</t>
  </si>
  <si>
    <t>ゴールサイズは少年用ゴールとし、ピッチサイズは縦65～68ｍ×横45～50ｍとする。</t>
  </si>
  <si>
    <t>各チーム駐車台数は原則4台以内とする。</t>
  </si>
  <si>
    <t>使用会場のルールを厳守すること。</t>
  </si>
  <si>
    <t>細則等</t>
  </si>
  <si>
    <t>審判2人制とし4級以上の資格者が行うこと。</t>
  </si>
  <si>
    <t>2015清水小学生サッカーリーグ</t>
  </si>
  <si>
    <t>Aブロック</t>
  </si>
  <si>
    <t>Bブロック</t>
  </si>
  <si>
    <t>第1試合</t>
  </si>
  <si>
    <t>第2試合</t>
  </si>
  <si>
    <t xml:space="preserve"> 第1節</t>
  </si>
  <si>
    <t>江尻・由比・清水北・駒越小袖師・庵原・三保・入江</t>
  </si>
  <si>
    <t>由比</t>
  </si>
  <si>
    <t>庵原</t>
  </si>
  <si>
    <t>袖師</t>
  </si>
  <si>
    <t>駒越小</t>
  </si>
  <si>
    <t>清水北</t>
  </si>
  <si>
    <t>江尻</t>
  </si>
  <si>
    <t>高部JFC⇔清水クラブ</t>
  </si>
  <si>
    <t>TSC⇔興津</t>
  </si>
  <si>
    <t>飯田⇔浜田</t>
  </si>
  <si>
    <r>
      <rPr>
        <sz val="11"/>
        <color indexed="10"/>
        <rFont val="Meiryo UI"/>
        <family val="3"/>
      </rPr>
      <t>袖師</t>
    </r>
    <r>
      <rPr>
        <sz val="11"/>
        <color indexed="8"/>
        <rFont val="Meiryo UI"/>
        <family val="3"/>
      </rPr>
      <t>⇔ヴァーモス</t>
    </r>
  </si>
  <si>
    <t>第八⇔辻</t>
  </si>
  <si>
    <t xml:space="preserve"> 第2節</t>
  </si>
  <si>
    <t>袖師・高部J・庵原・辻</t>
  </si>
  <si>
    <t>高部JFC</t>
  </si>
  <si>
    <t>辻</t>
  </si>
  <si>
    <t>oRs⇔駒越小</t>
  </si>
  <si>
    <r>
      <rPr>
        <sz val="11"/>
        <color indexed="10"/>
        <rFont val="Meiryo UI"/>
        <family val="3"/>
      </rPr>
      <t>高部JFC</t>
    </r>
    <r>
      <rPr>
        <sz val="11"/>
        <color indexed="8"/>
        <rFont val="Meiryo UI"/>
        <family val="3"/>
      </rPr>
      <t>⇔プエルト</t>
    </r>
  </si>
  <si>
    <t>飯田⇔三保</t>
  </si>
  <si>
    <r>
      <rPr>
        <sz val="11"/>
        <color indexed="10"/>
        <rFont val="Meiryo UI"/>
        <family val="3"/>
      </rPr>
      <t>庵原</t>
    </r>
    <r>
      <rPr>
        <sz val="11"/>
        <color indexed="8"/>
        <rFont val="Meiryo UI"/>
        <family val="3"/>
      </rPr>
      <t>⇔由比</t>
    </r>
  </si>
  <si>
    <r>
      <rPr>
        <sz val="11"/>
        <color indexed="10"/>
        <rFont val="Meiryo UI"/>
        <family val="3"/>
      </rPr>
      <t>袖師</t>
    </r>
    <r>
      <rPr>
        <sz val="11"/>
        <color indexed="8"/>
        <rFont val="Meiryo UI"/>
        <family val="3"/>
      </rPr>
      <t>⇔興津</t>
    </r>
  </si>
  <si>
    <t>第八⇔VALOR</t>
  </si>
  <si>
    <t>入江⇔清水クラブ</t>
  </si>
  <si>
    <t>ヴァーモス⇔浜田</t>
  </si>
  <si>
    <t>江尻⇔清水北</t>
  </si>
  <si>
    <r>
      <t>有度⇔</t>
    </r>
    <r>
      <rPr>
        <sz val="11"/>
        <color indexed="10"/>
        <rFont val="Meiryo UI"/>
        <family val="3"/>
      </rPr>
      <t>辻</t>
    </r>
  </si>
  <si>
    <t xml:space="preserve"> 第3節</t>
  </si>
  <si>
    <t>由比・清水北・駒越小・　　　袖師・庵原・三保・入江</t>
  </si>
  <si>
    <t>三保</t>
  </si>
  <si>
    <t>有度</t>
  </si>
  <si>
    <r>
      <t>oRs⇔</t>
    </r>
    <r>
      <rPr>
        <sz val="11"/>
        <color indexed="10"/>
        <rFont val="Meiryo UI"/>
        <family val="3"/>
      </rPr>
      <t>庵原</t>
    </r>
  </si>
  <si>
    <t>高部JFC⇔入江</t>
  </si>
  <si>
    <r>
      <rPr>
        <sz val="11"/>
        <color indexed="10"/>
        <rFont val="Meiryo UI"/>
        <family val="3"/>
      </rPr>
      <t>袖師</t>
    </r>
    <r>
      <rPr>
        <sz val="11"/>
        <color indexed="8"/>
        <rFont val="Meiryo UI"/>
        <family val="3"/>
      </rPr>
      <t>⇔RISE</t>
    </r>
  </si>
  <si>
    <t>江尻⇔清水クラブ</t>
  </si>
  <si>
    <t>岡小⇔辻</t>
  </si>
  <si>
    <r>
      <t>TSC⇔</t>
    </r>
    <r>
      <rPr>
        <sz val="11"/>
        <color indexed="10"/>
        <rFont val="Meiryo UI"/>
        <family val="3"/>
      </rPr>
      <t>駒越小</t>
    </r>
  </si>
  <si>
    <r>
      <t>ヴァーモス⇔</t>
    </r>
    <r>
      <rPr>
        <sz val="11"/>
        <color indexed="10"/>
        <rFont val="Meiryo UI"/>
        <family val="3"/>
      </rPr>
      <t>三保</t>
    </r>
  </si>
  <si>
    <t>浜田⇔興津</t>
  </si>
  <si>
    <r>
      <rPr>
        <sz val="11"/>
        <color indexed="10"/>
        <rFont val="Meiryo UI"/>
        <family val="3"/>
      </rPr>
      <t>有度</t>
    </r>
    <r>
      <rPr>
        <sz val="11"/>
        <color indexed="8"/>
        <rFont val="Meiryo UI"/>
        <family val="3"/>
      </rPr>
      <t>⇔VALOR</t>
    </r>
  </si>
  <si>
    <t xml:space="preserve"> 第4節</t>
  </si>
  <si>
    <t>清水北・袖師・庵原・辻・　　　　　　三保・入江</t>
  </si>
  <si>
    <t>入江</t>
  </si>
  <si>
    <r>
      <rPr>
        <sz val="11"/>
        <color indexed="10"/>
        <rFont val="Meiryo UI"/>
        <family val="3"/>
      </rPr>
      <t>袖師</t>
    </r>
    <r>
      <rPr>
        <sz val="11"/>
        <color indexed="8"/>
        <rFont val="Meiryo UI"/>
        <family val="3"/>
      </rPr>
      <t>⇔駒越小</t>
    </r>
  </si>
  <si>
    <t>高部JFC⇔第八</t>
  </si>
  <si>
    <t>ヴァーモス⇔由比</t>
  </si>
  <si>
    <r>
      <t>興津⇔</t>
    </r>
    <r>
      <rPr>
        <sz val="11"/>
        <color indexed="10"/>
        <rFont val="Meiryo UI"/>
        <family val="3"/>
      </rPr>
      <t>三保</t>
    </r>
  </si>
  <si>
    <t>浜田⇔RISE</t>
  </si>
  <si>
    <r>
      <t>飯田⇔</t>
    </r>
    <r>
      <rPr>
        <sz val="11"/>
        <color indexed="10"/>
        <rFont val="Meiryo UI"/>
        <family val="3"/>
      </rPr>
      <t>庵原</t>
    </r>
  </si>
  <si>
    <r>
      <t>辻⇔</t>
    </r>
    <r>
      <rPr>
        <sz val="11"/>
        <color indexed="10"/>
        <rFont val="Meiryo UI"/>
        <family val="3"/>
      </rPr>
      <t>清水北</t>
    </r>
  </si>
  <si>
    <t>oRs⇔TSC</t>
  </si>
  <si>
    <r>
      <t>江尻⇔</t>
    </r>
    <r>
      <rPr>
        <sz val="11"/>
        <color indexed="10"/>
        <rFont val="Meiryo UI"/>
        <family val="3"/>
      </rPr>
      <t>入江</t>
    </r>
  </si>
  <si>
    <t>有度⇔プエルト</t>
  </si>
  <si>
    <t>岡小⇔VALOR</t>
  </si>
  <si>
    <t xml:space="preserve"> 第5節</t>
  </si>
  <si>
    <t>江尻・袖師・飯田・庵原・　　　　　　辻・有度・三保</t>
  </si>
  <si>
    <t>浜田⇔駒越小</t>
  </si>
  <si>
    <t>興津⇔由比</t>
  </si>
  <si>
    <t>清水北⇔VALOR</t>
  </si>
  <si>
    <t>oRs⇔飯田</t>
  </si>
  <si>
    <t>由比・清水北・　　　　　　　　駒越小・袖師</t>
  </si>
  <si>
    <t xml:space="preserve"> 第6節</t>
  </si>
  <si>
    <t>江尻・飯田・船越・　　　　　　　　　辻・有度・入江</t>
  </si>
  <si>
    <t>船越</t>
  </si>
  <si>
    <t>浜田⇔TSC</t>
  </si>
  <si>
    <t>岡小⇔第八</t>
  </si>
  <si>
    <t>三保⇔駒越小</t>
  </si>
  <si>
    <t>興津⇔庵原</t>
  </si>
  <si>
    <t>oRs⇔袖師</t>
  </si>
  <si>
    <t>VALOR⇔清水クラブ</t>
  </si>
  <si>
    <t>RISE⇔由比</t>
  </si>
  <si>
    <t>清水北⇔プエルト</t>
  </si>
  <si>
    <t>高部JFC⇔有度</t>
  </si>
  <si>
    <t xml:space="preserve"> 第7節</t>
  </si>
  <si>
    <t>江尻・清水北・袖師・　　　　　　　　　　　　庵原・辻・三保・入江</t>
  </si>
  <si>
    <t>oRs⇔浜田</t>
  </si>
  <si>
    <r>
      <rPr>
        <sz val="11"/>
        <color indexed="10"/>
        <rFont val="Meiryo UI"/>
        <family val="3"/>
      </rPr>
      <t>清水北</t>
    </r>
    <r>
      <rPr>
        <sz val="11"/>
        <color indexed="8"/>
        <rFont val="Meiryo UI"/>
        <family val="3"/>
      </rPr>
      <t>⇔有度</t>
    </r>
  </si>
  <si>
    <r>
      <rPr>
        <sz val="11"/>
        <color indexed="10"/>
        <rFont val="Meiryo UI"/>
        <family val="3"/>
      </rPr>
      <t>三保</t>
    </r>
    <r>
      <rPr>
        <sz val="11"/>
        <color indexed="8"/>
        <rFont val="Meiryo UI"/>
        <family val="3"/>
      </rPr>
      <t>⇔袖師</t>
    </r>
  </si>
  <si>
    <t>清水クラブ⇔第八</t>
  </si>
  <si>
    <t>興津⇔ヴァーモス</t>
  </si>
  <si>
    <r>
      <t>駒越小⇔</t>
    </r>
    <r>
      <rPr>
        <sz val="11"/>
        <color indexed="10"/>
        <rFont val="Meiryo UI"/>
        <family val="3"/>
      </rPr>
      <t>庵原</t>
    </r>
  </si>
  <si>
    <r>
      <t>VALOR⇔</t>
    </r>
    <r>
      <rPr>
        <sz val="11"/>
        <color indexed="10"/>
        <rFont val="Meiryo UI"/>
        <family val="3"/>
      </rPr>
      <t>江尻</t>
    </r>
  </si>
  <si>
    <t>RISE⇔飯田</t>
  </si>
  <si>
    <r>
      <t>プエルト⇔</t>
    </r>
    <r>
      <rPr>
        <sz val="11"/>
        <color indexed="10"/>
        <rFont val="Meiryo UI"/>
        <family val="3"/>
      </rPr>
      <t>入江</t>
    </r>
  </si>
  <si>
    <t>由比⇔TSC</t>
  </si>
  <si>
    <t>由比・清水北・袖師・庵原</t>
  </si>
  <si>
    <t>江尻・駒越小・庵原・飯田・船越・辻・浜田・　　　　　　　　　有度・三保</t>
  </si>
  <si>
    <t>由比・駒越小・袖師・入江</t>
  </si>
  <si>
    <t>駒越小・船越・辻・　　　　　　　有度・入江</t>
  </si>
  <si>
    <t xml:space="preserve"> 第9節</t>
  </si>
  <si>
    <t>江尻・清水北・袖師・　　　　　　　　　　庵原・辻・三保・入江</t>
  </si>
  <si>
    <r>
      <rPr>
        <sz val="11"/>
        <color indexed="10"/>
        <rFont val="Meiryo UI"/>
        <family val="3"/>
      </rPr>
      <t>庵原</t>
    </r>
    <r>
      <rPr>
        <sz val="11"/>
        <color indexed="8"/>
        <rFont val="Meiryo UI"/>
        <family val="3"/>
      </rPr>
      <t>⇔TSC</t>
    </r>
  </si>
  <si>
    <t>高部JFC⇔辻</t>
  </si>
  <si>
    <t>清水クラブ⇔有度</t>
  </si>
  <si>
    <t>RISE⇔ヴァーモス</t>
  </si>
  <si>
    <t>駒越小⇔飯田</t>
  </si>
  <si>
    <t>江尻・飯田・船越・　　　　　　　　辻・有度・入江</t>
  </si>
  <si>
    <t xml:space="preserve"> 第10節</t>
  </si>
  <si>
    <t>駒越小⇔興津</t>
  </si>
  <si>
    <t>TSC⇔ヴァーモス</t>
  </si>
  <si>
    <r>
      <rPr>
        <sz val="11"/>
        <color indexed="10"/>
        <rFont val="Meiryo UI"/>
        <family val="3"/>
      </rPr>
      <t>由比</t>
    </r>
    <r>
      <rPr>
        <sz val="11"/>
        <color indexed="8"/>
        <rFont val="Meiryo UI"/>
        <family val="3"/>
      </rPr>
      <t>⇔三保</t>
    </r>
  </si>
  <si>
    <t>プエルト⇔辻</t>
  </si>
  <si>
    <t xml:space="preserve"> 第11節</t>
  </si>
  <si>
    <r>
      <t>RISE⇔</t>
    </r>
    <r>
      <rPr>
        <sz val="11"/>
        <color indexed="10"/>
        <rFont val="Meiryo UI"/>
        <family val="3"/>
      </rPr>
      <t>庵原</t>
    </r>
  </si>
  <si>
    <t>oRs⇔ヴァーモス</t>
  </si>
  <si>
    <r>
      <t>VALOR⇔</t>
    </r>
    <r>
      <rPr>
        <sz val="11"/>
        <color indexed="10"/>
        <rFont val="Meiryo UI"/>
        <family val="3"/>
      </rPr>
      <t>入江</t>
    </r>
  </si>
  <si>
    <t>由比⇔駒越小</t>
  </si>
  <si>
    <t>清水クラブ⇔プエルト</t>
  </si>
  <si>
    <r>
      <rPr>
        <sz val="11"/>
        <color indexed="10"/>
        <rFont val="Meiryo UI"/>
        <family val="3"/>
      </rPr>
      <t>清水北</t>
    </r>
    <r>
      <rPr>
        <sz val="11"/>
        <rFont val="Meiryo UI"/>
        <family val="3"/>
      </rPr>
      <t>⇔第八</t>
    </r>
  </si>
  <si>
    <r>
      <t>岡小⇔</t>
    </r>
    <r>
      <rPr>
        <sz val="11"/>
        <color indexed="10"/>
        <rFont val="Meiryo UI"/>
        <family val="3"/>
      </rPr>
      <t>有度</t>
    </r>
  </si>
  <si>
    <t>江尻・庵原・船越・辻・　　　　　　有度・三保・入江</t>
  </si>
  <si>
    <t xml:space="preserve"> 第12節</t>
  </si>
  <si>
    <t>由比・清水北・袖師・　　　　　　　庵原・三保</t>
  </si>
  <si>
    <t>清水クラブ⇔岡小</t>
  </si>
  <si>
    <t>VALOR⇔辻</t>
  </si>
  <si>
    <t>江尻・飯田・船越・辻・　　　　　　　浜田・有度・入江</t>
  </si>
  <si>
    <t>月</t>
  </si>
  <si>
    <t>日</t>
  </si>
  <si>
    <t>（</t>
  </si>
  <si>
    <t>）</t>
  </si>
  <si>
    <t>会場：</t>
  </si>
  <si>
    <t>会場担当：</t>
  </si>
  <si>
    <t>№</t>
  </si>
  <si>
    <t>開始時間</t>
  </si>
  <si>
    <t>対戦カード</t>
  </si>
  <si>
    <t>審判割当</t>
  </si>
  <si>
    <t>金</t>
  </si>
  <si>
    <t>由比小SSS</t>
  </si>
  <si>
    <t>SALFUS oRs</t>
  </si>
  <si>
    <t>vs</t>
  </si>
  <si>
    <t>由比SSS</t>
  </si>
  <si>
    <t>高部JFC</t>
  </si>
  <si>
    <t>vs</t>
  </si>
  <si>
    <t>第一主審</t>
  </si>
  <si>
    <t>第二主審</t>
  </si>
  <si>
    <t>清水クラブ</t>
  </si>
  <si>
    <t>高部JFC</t>
  </si>
  <si>
    <t>由比小G</t>
  </si>
  <si>
    <t>庵原小G</t>
  </si>
  <si>
    <t>庵原SC</t>
  </si>
  <si>
    <t>興津SSS</t>
  </si>
  <si>
    <t>T.S.C</t>
  </si>
  <si>
    <t>三保FC</t>
  </si>
  <si>
    <t>興津SSS</t>
  </si>
  <si>
    <t>T.S.C</t>
  </si>
  <si>
    <t>袖師小G</t>
  </si>
  <si>
    <t>袖師SSS</t>
  </si>
  <si>
    <t>浜田SSS</t>
  </si>
  <si>
    <t>飯田FSSS</t>
  </si>
  <si>
    <t>清水ヴァーモス</t>
  </si>
  <si>
    <t>駒越小G</t>
  </si>
  <si>
    <t>駒越小SSS</t>
  </si>
  <si>
    <t>清水プエルトSC</t>
  </si>
  <si>
    <t>VALOR FC</t>
  </si>
  <si>
    <t>RISE SC</t>
  </si>
  <si>
    <t>清水北SSS</t>
  </si>
  <si>
    <t>入江SSS</t>
  </si>
  <si>
    <t>清水第八SC</t>
  </si>
  <si>
    <t>辻SSS</t>
  </si>
  <si>
    <t>江尻小</t>
  </si>
  <si>
    <t>江尻SSS</t>
  </si>
  <si>
    <t>岡小SSS</t>
  </si>
  <si>
    <t>江尻SSS</t>
  </si>
  <si>
    <t>岡小SSS</t>
  </si>
  <si>
    <t>三保FC</t>
  </si>
  <si>
    <t>由比SSS</t>
  </si>
  <si>
    <t>辻小G</t>
  </si>
  <si>
    <t>有度FC</t>
  </si>
  <si>
    <t>RISE</t>
  </si>
  <si>
    <t>庵原SC</t>
  </si>
  <si>
    <t>平成27年度 清水小学生サッカー前期リーグ戦</t>
  </si>
  <si>
    <t>第1節</t>
  </si>
  <si>
    <t>第2節</t>
  </si>
  <si>
    <t>第3節</t>
  </si>
  <si>
    <t>三保一or三保二小</t>
  </si>
  <si>
    <t>有度一小G</t>
  </si>
  <si>
    <t>第4節</t>
  </si>
  <si>
    <t>清水ヴァーモス</t>
  </si>
  <si>
    <t>飯田ＦSSS</t>
  </si>
  <si>
    <t>SALFUS oRs</t>
  </si>
  <si>
    <t>入江小G</t>
  </si>
  <si>
    <t>土</t>
  </si>
  <si>
    <t>第5節</t>
  </si>
  <si>
    <t>清水クラブSS</t>
  </si>
  <si>
    <t>駒越小SSS</t>
  </si>
  <si>
    <t>辻SSS</t>
  </si>
  <si>
    <t>庵原SC</t>
  </si>
  <si>
    <t>袖師SSS</t>
  </si>
  <si>
    <t>VALOR FC</t>
  </si>
  <si>
    <t>清水クラブSS</t>
  </si>
  <si>
    <t>RISE SC</t>
  </si>
  <si>
    <t>清水北SSS</t>
  </si>
  <si>
    <t>清水プエルトSC</t>
  </si>
  <si>
    <t>飯田FSSS</t>
  </si>
  <si>
    <t>有度FC</t>
  </si>
  <si>
    <t>江尻小G</t>
  </si>
  <si>
    <t>第6節</t>
  </si>
  <si>
    <t>第7節</t>
  </si>
  <si>
    <t>第8節</t>
  </si>
  <si>
    <t>三保一or三保二小G</t>
  </si>
  <si>
    <t>第9節</t>
  </si>
  <si>
    <t>清水北</t>
  </si>
  <si>
    <t>第10節</t>
  </si>
  <si>
    <t>清水第八SC</t>
  </si>
  <si>
    <t>第11節</t>
  </si>
  <si>
    <t>（</t>
  </si>
  <si>
    <t>金</t>
  </si>
  <si>
    <t>）</t>
  </si>
  <si>
    <t>高部東小G</t>
  </si>
  <si>
    <t>高部東小</t>
  </si>
  <si>
    <t>参加費</t>
  </si>
  <si>
    <t>（前期）Aブロック：12チーム・Bブロック：11チーム。</t>
  </si>
  <si>
    <t>（後期）上位リーグ：12チーム・下位リーグ：11チーム。</t>
  </si>
  <si>
    <t>前期リーグ戦のABブロックそれぞれ上位6チーム（計12チーム）を上位リーグとし、7位以下を下位リーグとする。</t>
  </si>
  <si>
    <t>上位リーグ優勝チームは今年度実施される全日本少年サッカー県大会の出場権を与える。</t>
  </si>
  <si>
    <t>円</t>
  </si>
  <si>
    <t>http://9328.teacup.com/topleague1/bbs</t>
  </si>
  <si>
    <t>試合結果は開催日翌週の月曜日までに会場チーム責任者が掲示板に投稿すること。</t>
  </si>
  <si>
    <t>雨天等による試合中止の場合には、連絡掲示板に会場チーム責任者が投稿すること。</t>
  </si>
  <si>
    <t>連絡用掲示板</t>
  </si>
  <si>
    <t>①</t>
  </si>
  <si>
    <t>試合結果の投稿</t>
  </si>
  <si>
    <t>雨天等による中止の連絡投稿</t>
  </si>
  <si>
    <t>②</t>
  </si>
  <si>
    <t>リーグ戦の結果投稿や中止連絡をした場合、登録された方、全てに連絡が行きますのでご注意ください。</t>
  </si>
  <si>
    <t>清水小学生8人制サッカーリーグ戦について（案）</t>
  </si>
  <si>
    <t>前期：平成27年4月～6月末　後期：7月～10月10日(土)</t>
  </si>
  <si>
    <t>入江SSS</t>
  </si>
  <si>
    <t>清水第八</t>
  </si>
  <si>
    <t>駒越小SSS</t>
  </si>
  <si>
    <t>長崎新田</t>
  </si>
  <si>
    <t>長崎新田G</t>
  </si>
  <si>
    <t>高部JFC</t>
  </si>
  <si>
    <t>雨天中止</t>
  </si>
  <si>
    <t>蒲原河川敷F1</t>
  </si>
  <si>
    <r>
      <t>TSC⇔</t>
    </r>
    <r>
      <rPr>
        <sz val="11"/>
        <color indexed="10"/>
        <rFont val="Meiryo UI"/>
        <family val="3"/>
      </rPr>
      <t>RISE</t>
    </r>
  </si>
  <si>
    <t>駒越小⇔ヴァーモス</t>
  </si>
  <si>
    <r>
      <rPr>
        <sz val="11"/>
        <color indexed="10"/>
        <rFont val="Meiryo UI"/>
        <family val="3"/>
      </rPr>
      <t>RISE</t>
    </r>
    <r>
      <rPr>
        <sz val="11"/>
        <rFont val="Meiryo UI"/>
        <family val="3"/>
      </rPr>
      <t>⇔興津</t>
    </r>
  </si>
  <si>
    <t>有度⇔第八</t>
  </si>
  <si>
    <t>袖師⇔TSC</t>
  </si>
  <si>
    <t>高部JFC⇔江尻</t>
  </si>
  <si>
    <t>蒲原河川敷F1</t>
  </si>
  <si>
    <t>RISE</t>
  </si>
  <si>
    <t>袖師小</t>
  </si>
  <si>
    <t>袖師SSS</t>
  </si>
  <si>
    <r>
      <rPr>
        <sz val="11"/>
        <color indexed="10"/>
        <rFont val="Meiryo UI"/>
        <family val="3"/>
      </rPr>
      <t>江尻</t>
    </r>
    <r>
      <rPr>
        <sz val="11"/>
        <rFont val="Meiryo UI"/>
        <family val="3"/>
      </rPr>
      <t>⇔有度</t>
    </r>
  </si>
  <si>
    <t>清水小</t>
  </si>
  <si>
    <t>由比</t>
  </si>
  <si>
    <t>三保</t>
  </si>
  <si>
    <t>第八⇔江尻</t>
  </si>
  <si>
    <t>長崎新田</t>
  </si>
  <si>
    <t>4/17→蒲原河川敷F1</t>
  </si>
  <si>
    <t>4/10→袖師</t>
  </si>
  <si>
    <t>入江小</t>
  </si>
  <si>
    <t>入江SSS</t>
  </si>
  <si>
    <t>庵原SC</t>
  </si>
  <si>
    <t>清水プエルト</t>
  </si>
  <si>
    <t>由比SSS</t>
  </si>
  <si>
    <t>三保FC</t>
  </si>
  <si>
    <t>辻小</t>
  </si>
  <si>
    <t>辻SSS</t>
  </si>
  <si>
    <t>水</t>
  </si>
  <si>
    <t>興津埠頭多目的G</t>
  </si>
  <si>
    <t>VALOR FC</t>
  </si>
  <si>
    <t>高部JFC</t>
  </si>
  <si>
    <t>vs</t>
  </si>
  <si>
    <t>清水北SSS</t>
  </si>
  <si>
    <t>T.S.C</t>
  </si>
  <si>
    <t>飯田FSSS</t>
  </si>
  <si>
    <t>江尻SSS</t>
  </si>
  <si>
    <t>三保一小</t>
  </si>
  <si>
    <t>第八⇔プエルト</t>
  </si>
  <si>
    <r>
      <t>飯田⇔</t>
    </r>
    <r>
      <rPr>
        <sz val="11"/>
        <color indexed="10"/>
        <rFont val="Meiryo UI"/>
        <family val="3"/>
      </rPr>
      <t>由比</t>
    </r>
  </si>
  <si>
    <t>清水プエルトSC</t>
  </si>
  <si>
    <t>SALFUS oRs</t>
  </si>
  <si>
    <t>興津SSS</t>
  </si>
  <si>
    <t>oRs⇔興津</t>
  </si>
  <si>
    <r>
      <t>プエルト⇔</t>
    </r>
    <r>
      <rPr>
        <sz val="11"/>
        <color indexed="10"/>
        <rFont val="Meiryo UI"/>
        <family val="3"/>
      </rPr>
      <t>江尻</t>
    </r>
  </si>
  <si>
    <t>興津⇔飯田</t>
  </si>
  <si>
    <r>
      <rPr>
        <sz val="11"/>
        <color indexed="10"/>
        <rFont val="Meiryo UI"/>
        <family val="3"/>
      </rPr>
      <t>辻</t>
    </r>
    <r>
      <rPr>
        <sz val="11"/>
        <rFont val="Meiryo UI"/>
        <family val="3"/>
      </rPr>
      <t>⇔江尻</t>
    </r>
  </si>
  <si>
    <t>浜田⇔袖師</t>
  </si>
  <si>
    <r>
      <rPr>
        <sz val="11"/>
        <color indexed="10"/>
        <rFont val="Meiryo UI"/>
        <family val="3"/>
      </rPr>
      <t>三保</t>
    </r>
    <r>
      <rPr>
        <sz val="11"/>
        <rFont val="Meiryo UI"/>
        <family val="3"/>
      </rPr>
      <t>⇔TSC</t>
    </r>
  </si>
  <si>
    <t>5/1→興津埠頭</t>
  </si>
  <si>
    <t>Aブロック</t>
  </si>
  <si>
    <t>試合数</t>
  </si>
  <si>
    <t>勝</t>
  </si>
  <si>
    <t>負</t>
  </si>
  <si>
    <t>分</t>
  </si>
  <si>
    <t>得点</t>
  </si>
  <si>
    <t>失点</t>
  </si>
  <si>
    <t>得失点</t>
  </si>
  <si>
    <t>勝ち点</t>
  </si>
  <si>
    <t>順位</t>
  </si>
  <si>
    <t>SALFUS oRs</t>
  </si>
  <si>
    <t>由比SSS</t>
  </si>
  <si>
    <t>TSC</t>
  </si>
  <si>
    <t>興津SSS</t>
  </si>
  <si>
    <t>飯田FSSS</t>
  </si>
  <si>
    <t>浜田SSS</t>
  </si>
  <si>
    <t>駒越小SSS</t>
  </si>
  <si>
    <t>RISE SC</t>
  </si>
  <si>
    <t>-</t>
  </si>
  <si>
    <t>三保FC</t>
  </si>
  <si>
    <t>江尻SSS</t>
  </si>
  <si>
    <t>高部JFC</t>
  </si>
  <si>
    <t>VALOR FC</t>
  </si>
  <si>
    <t>清水北SSS</t>
  </si>
  <si>
    <t>清水クラブSS</t>
  </si>
  <si>
    <t>清水第八SC</t>
  </si>
  <si>
    <t>辻SSS</t>
  </si>
  <si>
    <t>岡小SSS</t>
  </si>
  <si>
    <t>入江SSS</t>
  </si>
  <si>
    <t>有度FC</t>
  </si>
  <si>
    <t>清水ヴァーモス</t>
  </si>
  <si>
    <t>-</t>
  </si>
  <si>
    <t>○</t>
  </si>
  <si>
    <t>●</t>
  </si>
  <si>
    <t>清水小G</t>
  </si>
  <si>
    <t>清水プエルトSC</t>
  </si>
  <si>
    <t>三保一小G</t>
  </si>
  <si>
    <t>庵原SCSSS</t>
  </si>
  <si>
    <t>△</t>
  </si>
  <si>
    <t>清水Fプエルト</t>
  </si>
  <si>
    <t>Bブロック</t>
  </si>
  <si>
    <t>駒越小⇔RISE</t>
  </si>
  <si>
    <r>
      <rPr>
        <sz val="11"/>
        <color indexed="10"/>
        <rFont val="Meiryo UI"/>
        <family val="3"/>
      </rPr>
      <t>プエルト</t>
    </r>
    <r>
      <rPr>
        <sz val="11"/>
        <color indexed="8"/>
        <rFont val="Meiryo UI"/>
        <family val="3"/>
      </rPr>
      <t>⇔VALOR</t>
    </r>
  </si>
  <si>
    <t>清水小</t>
  </si>
  <si>
    <t>清水プエルトSC</t>
  </si>
  <si>
    <t>入江小</t>
  </si>
  <si>
    <t>入江SSS</t>
  </si>
  <si>
    <t>由比⇔浜田</t>
  </si>
  <si>
    <t>RISE SC</t>
  </si>
  <si>
    <t>庵原SC</t>
  </si>
  <si>
    <t>VALOR FC</t>
  </si>
  <si>
    <t>三保一小G</t>
  </si>
  <si>
    <t>庵原小G</t>
  </si>
  <si>
    <t>清水小G</t>
  </si>
  <si>
    <t>由比小G</t>
  </si>
  <si>
    <t>雨天中止</t>
  </si>
  <si>
    <t>雨天中止</t>
  </si>
  <si>
    <t>T.S.C</t>
  </si>
  <si>
    <t>vs</t>
  </si>
  <si>
    <t>興津SSS</t>
  </si>
  <si>
    <t>浜田SSS</t>
  </si>
  <si>
    <t>袖師SSS</t>
  </si>
  <si>
    <t>江尻</t>
  </si>
  <si>
    <t>庵原</t>
  </si>
  <si>
    <r>
      <rPr>
        <sz val="11"/>
        <rFont val="Meiryo UI"/>
        <family val="3"/>
      </rPr>
      <t>三保</t>
    </r>
    <r>
      <rPr>
        <sz val="11"/>
        <color indexed="8"/>
        <rFont val="Meiryo UI"/>
        <family val="3"/>
      </rPr>
      <t>⇔浜田</t>
    </r>
  </si>
  <si>
    <r>
      <rPr>
        <sz val="11"/>
        <rFont val="Meiryo UI"/>
        <family val="3"/>
      </rPr>
      <t>入江</t>
    </r>
    <r>
      <rPr>
        <sz val="11"/>
        <color indexed="8"/>
        <rFont val="Meiryo UI"/>
        <family val="3"/>
      </rPr>
      <t>⇔第八</t>
    </r>
  </si>
  <si>
    <t>入江⇔清水北</t>
  </si>
  <si>
    <t>江尻</t>
  </si>
  <si>
    <r>
      <rPr>
        <sz val="11"/>
        <rFont val="Meiryo UI"/>
        <family val="3"/>
      </rPr>
      <t>清水北</t>
    </r>
    <r>
      <rPr>
        <sz val="11"/>
        <color indexed="8"/>
        <rFont val="Meiryo UI"/>
        <family val="3"/>
      </rPr>
      <t>⇔岡小</t>
    </r>
  </si>
  <si>
    <t>T.S.C</t>
  </si>
  <si>
    <t>平成27年度 清水小学生サッカー前期リーグ戦</t>
  </si>
  <si>
    <t>第9節</t>
  </si>
  <si>
    <t>月</t>
  </si>
  <si>
    <t>日</t>
  </si>
  <si>
    <t>（</t>
  </si>
  <si>
    <t>土</t>
  </si>
  <si>
    <t>）</t>
  </si>
  <si>
    <t>会場：</t>
  </si>
  <si>
    <t>江尻小</t>
  </si>
  <si>
    <t>会場担当：</t>
  </si>
  <si>
    <t>江尻SSS</t>
  </si>
  <si>
    <t>№</t>
  </si>
  <si>
    <t>開始時間</t>
  </si>
  <si>
    <t>対戦カード</t>
  </si>
  <si>
    <t>審判割当</t>
  </si>
  <si>
    <t>第一主審</t>
  </si>
  <si>
    <t>第二主審</t>
  </si>
  <si>
    <t>vs</t>
  </si>
  <si>
    <t>有度FC</t>
  </si>
  <si>
    <t>駒越小SSS</t>
  </si>
  <si>
    <t>興津SSS</t>
  </si>
  <si>
    <t>SALFUS oRs</t>
  </si>
  <si>
    <t>飯田FSSS</t>
  </si>
  <si>
    <t>高部JFC</t>
  </si>
  <si>
    <t>庵原小</t>
  </si>
  <si>
    <t>土</t>
  </si>
  <si>
    <t>清水プエルト</t>
  </si>
  <si>
    <t>清水小</t>
  </si>
  <si>
    <t>清水Fプエルト</t>
  </si>
  <si>
    <t>辻SSS</t>
  </si>
  <si>
    <t>日</t>
  </si>
  <si>
    <t>清水第八SC</t>
  </si>
  <si>
    <t>清水クラブSS</t>
  </si>
  <si>
    <t>有度FC</t>
  </si>
  <si>
    <t>高部JFC</t>
  </si>
  <si>
    <t>辻SSS</t>
  </si>
  <si>
    <t>VALOR FC</t>
  </si>
  <si>
    <t>清水クラブ</t>
  </si>
  <si>
    <t>RISE SC</t>
  </si>
  <si>
    <t>清水ヴァーモス</t>
  </si>
  <si>
    <t>vs</t>
  </si>
  <si>
    <t>庵原SC</t>
  </si>
  <si>
    <t>vs</t>
  </si>
  <si>
    <t>岡小SSS</t>
  </si>
  <si>
    <t>興津</t>
  </si>
  <si>
    <t>興津小</t>
  </si>
  <si>
    <t>興津SSS</t>
  </si>
  <si>
    <t>SALFUS oRs</t>
  </si>
  <si>
    <t>庵原⇔浜田</t>
  </si>
  <si>
    <t>宍原</t>
  </si>
  <si>
    <t>土</t>
  </si>
  <si>
    <t>宍原G</t>
  </si>
  <si>
    <t>oRs</t>
  </si>
  <si>
    <t>SALFUS oRs</t>
  </si>
  <si>
    <t>SALFUS oRs</t>
  </si>
  <si>
    <t>RISE SC</t>
  </si>
  <si>
    <t>駒越小SSS</t>
  </si>
  <si>
    <t>大内遊水地多目的広場</t>
  </si>
  <si>
    <t>高部JFC</t>
  </si>
  <si>
    <t>VALOR FC</t>
  </si>
  <si>
    <t>高部JFC</t>
  </si>
  <si>
    <t>辻SSS</t>
  </si>
  <si>
    <t>清水北SSS</t>
  </si>
  <si>
    <t>高部JFC⇔清水北</t>
  </si>
  <si>
    <r>
      <rPr>
        <sz val="11"/>
        <color indexed="10"/>
        <rFont val="Meiryo UI"/>
        <family val="3"/>
      </rPr>
      <t>高部JFC</t>
    </r>
    <r>
      <rPr>
        <sz val="11"/>
        <color indexed="8"/>
        <rFont val="Meiryo UI"/>
        <family val="3"/>
      </rPr>
      <t>⇔VALOR</t>
    </r>
  </si>
  <si>
    <r>
      <rPr>
        <sz val="11"/>
        <color indexed="10"/>
        <rFont val="Meiryo UI"/>
        <family val="3"/>
      </rPr>
      <t>由比</t>
    </r>
    <r>
      <rPr>
        <sz val="11"/>
        <color indexed="8"/>
        <rFont val="Meiryo UI"/>
        <family val="3"/>
      </rPr>
      <t>⇔</t>
    </r>
    <r>
      <rPr>
        <sz val="11"/>
        <rFont val="Meiryo UI"/>
        <family val="3"/>
      </rPr>
      <t>袖師</t>
    </r>
  </si>
  <si>
    <r>
      <t>岡小⇔</t>
    </r>
    <r>
      <rPr>
        <sz val="11"/>
        <color indexed="10"/>
        <rFont val="Meiryo UI"/>
        <family val="3"/>
      </rPr>
      <t>プエルト</t>
    </r>
  </si>
  <si>
    <r>
      <t>ヴァーモス⇔</t>
    </r>
    <r>
      <rPr>
        <sz val="11"/>
        <color indexed="10"/>
        <rFont val="Meiryo UI"/>
        <family val="3"/>
      </rPr>
      <t>庵原</t>
    </r>
  </si>
  <si>
    <r>
      <rPr>
        <sz val="11"/>
        <color indexed="10"/>
        <rFont val="Meiryo UI"/>
        <family val="3"/>
      </rPr>
      <t>三保</t>
    </r>
    <r>
      <rPr>
        <sz val="11"/>
        <rFont val="Meiryo UI"/>
        <family val="3"/>
      </rPr>
      <t>⇔RISE</t>
    </r>
  </si>
  <si>
    <r>
      <rPr>
        <sz val="11"/>
        <color indexed="10"/>
        <rFont val="Meiryo UI"/>
        <family val="3"/>
      </rPr>
      <t>辻</t>
    </r>
    <r>
      <rPr>
        <sz val="11"/>
        <rFont val="Meiryo UI"/>
        <family val="3"/>
      </rPr>
      <t>⇔清水クラブ</t>
    </r>
  </si>
  <si>
    <r>
      <rPr>
        <sz val="11"/>
        <color indexed="10"/>
        <rFont val="Meiryo UI"/>
        <family val="3"/>
      </rPr>
      <t>高部JFC</t>
    </r>
    <r>
      <rPr>
        <sz val="11"/>
        <rFont val="Meiryo UI"/>
        <family val="3"/>
      </rPr>
      <t>⇔岡小</t>
    </r>
  </si>
  <si>
    <r>
      <t>辻⇔</t>
    </r>
    <r>
      <rPr>
        <sz val="11"/>
        <color indexed="10"/>
        <rFont val="Meiryo UI"/>
        <family val="3"/>
      </rPr>
      <t>入江</t>
    </r>
  </si>
  <si>
    <r>
      <rPr>
        <sz val="11"/>
        <color indexed="10"/>
        <rFont val="Meiryo UI"/>
        <family val="3"/>
      </rPr>
      <t>ヴァーモス</t>
    </r>
    <r>
      <rPr>
        <sz val="11"/>
        <rFont val="Meiryo UI"/>
        <family val="3"/>
      </rPr>
      <t>⇔飯田</t>
    </r>
  </si>
  <si>
    <t>大内遊水地多目的G</t>
  </si>
  <si>
    <t>入江⇔有度</t>
  </si>
  <si>
    <t>oRs⇔三保</t>
  </si>
  <si>
    <r>
      <rPr>
        <sz val="11"/>
        <color indexed="10"/>
        <rFont val="Meiryo UI"/>
        <family val="3"/>
      </rPr>
      <t>入江</t>
    </r>
    <r>
      <rPr>
        <sz val="11"/>
        <color indexed="8"/>
        <rFont val="Meiryo UI"/>
        <family val="3"/>
      </rPr>
      <t>⇔岡小</t>
    </r>
  </si>
  <si>
    <r>
      <rPr>
        <sz val="11"/>
        <color indexed="10"/>
        <rFont val="Meiryo UI"/>
        <family val="3"/>
      </rPr>
      <t>oRs</t>
    </r>
    <r>
      <rPr>
        <sz val="11"/>
        <color indexed="8"/>
        <rFont val="Meiryo UI"/>
        <family val="3"/>
      </rPr>
      <t>⇔RISE</t>
    </r>
  </si>
  <si>
    <r>
      <rPr>
        <sz val="11"/>
        <color indexed="10"/>
        <rFont val="Meiryo UI"/>
        <family val="3"/>
      </rPr>
      <t>oRs</t>
    </r>
    <r>
      <rPr>
        <sz val="11"/>
        <rFont val="Meiryo UI"/>
        <family val="3"/>
      </rPr>
      <t>⇔由比</t>
    </r>
  </si>
  <si>
    <t>金</t>
  </si>
  <si>
    <t>入江小</t>
  </si>
  <si>
    <t>入江SSS</t>
  </si>
  <si>
    <t>入江SSS</t>
  </si>
  <si>
    <t>岡小SSS</t>
  </si>
  <si>
    <t>入江SSS</t>
  </si>
  <si>
    <t>有度FC</t>
  </si>
  <si>
    <t>宍原G</t>
  </si>
  <si>
    <t>SALFUS oRs</t>
  </si>
  <si>
    <t>SALFUS oRs</t>
  </si>
  <si>
    <t>浜田SSS</t>
  </si>
  <si>
    <t>三保FC</t>
  </si>
  <si>
    <t>大内遊水地G</t>
  </si>
  <si>
    <t>高部JFC</t>
  </si>
  <si>
    <t>清水クラブSS</t>
  </si>
  <si>
    <t>清水北SSS</t>
  </si>
  <si>
    <t>庵原小G</t>
  </si>
  <si>
    <t>庵原SC</t>
  </si>
  <si>
    <t>庵原SC</t>
  </si>
  <si>
    <t>三保FC</t>
  </si>
  <si>
    <t>飯田小</t>
  </si>
  <si>
    <r>
      <t>清水クラブ⇔</t>
    </r>
    <r>
      <rPr>
        <sz val="11"/>
        <rFont val="Meiryo UI"/>
        <family val="3"/>
      </rPr>
      <t>清水北</t>
    </r>
  </si>
  <si>
    <r>
      <t>TSC⇔</t>
    </r>
    <r>
      <rPr>
        <sz val="11"/>
        <color indexed="10"/>
        <rFont val="Meiryo UI"/>
        <family val="3"/>
      </rPr>
      <t>飯田</t>
    </r>
  </si>
  <si>
    <r>
      <rPr>
        <sz val="11"/>
        <color indexed="10"/>
        <rFont val="Meiryo UI"/>
        <family val="3"/>
      </rPr>
      <t>庵原</t>
    </r>
    <r>
      <rPr>
        <sz val="11"/>
        <rFont val="Meiryo UI"/>
        <family val="3"/>
      </rPr>
      <t>⇔袖師</t>
    </r>
  </si>
  <si>
    <t>飯田小G</t>
  </si>
  <si>
    <t>飯田FSSS</t>
  </si>
  <si>
    <t>飯田FSSS</t>
  </si>
  <si>
    <t>T.S.C</t>
  </si>
  <si>
    <t>岡小SSS</t>
  </si>
  <si>
    <t>袖師SSS</t>
  </si>
  <si>
    <t>江尻小</t>
  </si>
  <si>
    <t>江尻SSS</t>
  </si>
  <si>
    <t>江尻SSS</t>
  </si>
  <si>
    <t>岡小SSS</t>
  </si>
  <si>
    <t>庵原SC</t>
  </si>
  <si>
    <r>
      <rPr>
        <sz val="11"/>
        <color indexed="10"/>
        <rFont val="Meiryo UI"/>
        <family val="3"/>
      </rPr>
      <t>庵原</t>
    </r>
    <r>
      <rPr>
        <sz val="11"/>
        <rFont val="Meiryo UI"/>
        <family val="3"/>
      </rPr>
      <t>⇔三保</t>
    </r>
  </si>
  <si>
    <r>
      <rPr>
        <sz val="11"/>
        <color indexed="10"/>
        <rFont val="Meiryo UI"/>
        <family val="3"/>
      </rPr>
      <t>飯田</t>
    </r>
    <r>
      <rPr>
        <sz val="11"/>
        <color indexed="8"/>
        <rFont val="Meiryo UI"/>
        <family val="3"/>
      </rPr>
      <t>⇔</t>
    </r>
    <r>
      <rPr>
        <sz val="11"/>
        <rFont val="Meiryo UI"/>
        <family val="3"/>
      </rPr>
      <t>袖師</t>
    </r>
  </si>
  <si>
    <r>
      <rPr>
        <sz val="11"/>
        <color indexed="10"/>
        <rFont val="Meiryo UI"/>
        <family val="3"/>
      </rPr>
      <t>江尻</t>
    </r>
    <r>
      <rPr>
        <sz val="11"/>
        <rFont val="Meiryo UI"/>
        <family val="3"/>
      </rPr>
      <t>⇔岡小</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</si>
</sst>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9">
    <font>
      <sz val="11"/>
      <color theme="1"/>
      <name val="Calibri"/>
      <family val="3"/>
    </font>
    <font>
      <sz val="11"/>
      <color indexed="8"/>
      <name val="ＭＳ Ｐゴシック"/>
      <family val="3"/>
    </font>
    <font>
      <sz val="6"/>
      <name val="ＭＳ Ｐゴシック"/>
      <family val="3"/>
    </font>
    <font>
      <b/>
      <sz val="9"/>
      <name val="Meiryo UI"/>
      <family val="3"/>
    </font>
    <font>
      <sz val="11"/>
      <color indexed="10"/>
      <name val="Meiryo UI"/>
      <family val="3"/>
    </font>
    <font>
      <sz val="11"/>
      <color indexed="8"/>
      <name val="Meiryo UI"/>
      <family val="3"/>
    </font>
    <font>
      <b/>
      <sz val="10"/>
      <name val="Meiryo UI"/>
      <family val="3"/>
    </font>
    <font>
      <b/>
      <sz val="11"/>
      <name val="Meiryo UI"/>
      <family val="3"/>
    </font>
    <font>
      <sz val="11"/>
      <name val="Meiryo UI"/>
      <family val="3"/>
    </font>
    <font>
      <b/>
      <sz val="16"/>
      <name val="MS UI Gothic"/>
      <family val="3"/>
    </font>
    <font>
      <sz val="16"/>
      <color indexed="8"/>
      <name val="MS UI Gothic"/>
      <family val="3"/>
    </font>
    <font>
      <sz val="10"/>
      <color indexed="8"/>
      <name val="MS UI Gothic"/>
      <family val="3"/>
    </font>
    <font>
      <sz val="10"/>
      <name val="MS UI Gothic"/>
      <family val="3"/>
    </font>
    <font>
      <sz val="11"/>
      <name val="ＭＳ Ｐゴシック"/>
      <family val="3"/>
    </font>
    <font>
      <b/>
      <sz val="10"/>
      <name val="MS UI Gothic"/>
      <family val="3"/>
    </font>
    <font>
      <b/>
      <sz val="12"/>
      <name val="MS UI Gothic"/>
      <family val="3"/>
    </font>
    <font>
      <b/>
      <sz val="10"/>
      <color indexed="8"/>
      <name val="MS UI Gothic"/>
      <family val="3"/>
    </font>
    <font>
      <b/>
      <sz val="11"/>
      <color indexed="8"/>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MS UI Gothic"/>
      <family val="3"/>
    </font>
    <font>
      <b/>
      <sz val="11"/>
      <color indexed="10"/>
      <name val="MS UI Gothic"/>
      <family val="3"/>
    </font>
    <font>
      <sz val="10"/>
      <color indexed="8"/>
      <name val="Meiryo UI"/>
      <family val="3"/>
    </font>
    <font>
      <b/>
      <sz val="11"/>
      <color indexed="8"/>
      <name val="Meiryo UI"/>
      <family val="3"/>
    </font>
    <font>
      <sz val="11"/>
      <color indexed="30"/>
      <name val="Meiryo UI"/>
      <family val="3"/>
    </font>
    <font>
      <sz val="10"/>
      <color indexed="10"/>
      <name val="MS UI Gothic"/>
      <family val="3"/>
    </font>
    <font>
      <sz val="9"/>
      <color indexed="8"/>
      <name val="MS UI Gothic"/>
      <family val="3"/>
    </font>
    <font>
      <sz val="8"/>
      <color indexed="8"/>
      <name val="MS UI Gothic"/>
      <family val="3"/>
    </font>
    <font>
      <sz val="12"/>
      <color indexed="8"/>
      <name val="MS UI Gothic"/>
      <family val="3"/>
    </font>
    <font>
      <b/>
      <sz val="11"/>
      <color indexed="10"/>
      <name val="Meiryo UI"/>
      <family val="3"/>
    </font>
    <font>
      <b/>
      <sz val="11"/>
      <color indexed="30"/>
      <name val="Meiryo UI"/>
      <family val="3"/>
    </font>
    <font>
      <b/>
      <sz val="10"/>
      <color indexed="8"/>
      <name val="Meiryo UI"/>
      <family val="3"/>
    </font>
    <font>
      <b/>
      <sz val="9"/>
      <color indexed="8"/>
      <name val="Meiryo UI"/>
      <family val="3"/>
    </font>
    <font>
      <b/>
      <sz val="9"/>
      <color indexed="8"/>
      <name val="MS UI Gothic"/>
      <family val="3"/>
    </font>
    <font>
      <b/>
      <sz val="10"/>
      <color indexed="10"/>
      <name val="MS UI Gothic"/>
      <family val="3"/>
    </font>
    <font>
      <sz val="80"/>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MS UI Gothic"/>
      <family val="3"/>
    </font>
    <font>
      <sz val="11"/>
      <color theme="1"/>
      <name val="MS UI Gothic"/>
      <family val="3"/>
    </font>
    <font>
      <b/>
      <sz val="11"/>
      <color rgb="FFFF0000"/>
      <name val="MS UI Gothic"/>
      <family val="3"/>
    </font>
    <font>
      <sz val="11"/>
      <color theme="1"/>
      <name val="Meiryo UI"/>
      <family val="3"/>
    </font>
    <font>
      <sz val="10"/>
      <color theme="1"/>
      <name val="Meiryo UI"/>
      <family val="3"/>
    </font>
    <font>
      <b/>
      <sz val="11"/>
      <color theme="1"/>
      <name val="Meiryo UI"/>
      <family val="3"/>
    </font>
    <font>
      <sz val="11"/>
      <color rgb="FF0070C0"/>
      <name val="Meiryo UI"/>
      <family val="3"/>
    </font>
    <font>
      <sz val="10"/>
      <color rgb="FFFF0000"/>
      <name val="MS UI Gothic"/>
      <family val="3"/>
    </font>
    <font>
      <b/>
      <sz val="10"/>
      <color theme="1"/>
      <name val="MS UI Gothic"/>
      <family val="3"/>
    </font>
    <font>
      <sz val="9"/>
      <color theme="1"/>
      <name val="MS UI Gothic"/>
      <family val="3"/>
    </font>
    <font>
      <sz val="8"/>
      <color theme="1"/>
      <name val="MS UI Gothic"/>
      <family val="3"/>
    </font>
    <font>
      <sz val="12"/>
      <color theme="1"/>
      <name val="MS UI Gothic"/>
      <family val="3"/>
    </font>
    <font>
      <b/>
      <sz val="11"/>
      <color rgb="FF0070C0"/>
      <name val="Meiryo UI"/>
      <family val="3"/>
    </font>
    <font>
      <b/>
      <sz val="11"/>
      <color rgb="FFFF0000"/>
      <name val="Meiryo UI"/>
      <family val="3"/>
    </font>
    <font>
      <b/>
      <sz val="10"/>
      <color theme="1"/>
      <name val="Meiryo UI"/>
      <family val="3"/>
    </font>
    <font>
      <b/>
      <sz val="9"/>
      <color theme="1"/>
      <name val="Meiryo UI"/>
      <family val="3"/>
    </font>
    <font>
      <sz val="16"/>
      <color theme="1"/>
      <name val="MS UI Gothic"/>
      <family val="3"/>
    </font>
    <font>
      <b/>
      <sz val="9"/>
      <color theme="1"/>
      <name val="MS UI Gothic"/>
      <family val="3"/>
    </font>
    <font>
      <b/>
      <sz val="10"/>
      <color rgb="FFFF0000"/>
      <name val="MS UI Gothic"/>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rgb="FF00B0F0"/>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0070C0"/>
        <bgColor indexed="64"/>
      </patternFill>
    </fill>
    <fill>
      <patternFill patternType="solid">
        <fgColor rgb="FFFFFF99"/>
        <bgColor indexed="64"/>
      </patternFill>
    </fill>
    <fill>
      <patternFill patternType="solid">
        <fgColor rgb="FFCCFFFF"/>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style="thin"/>
      <right style="medium"/>
      <top>
        <color indexed="63"/>
      </top>
      <bottom style="thin"/>
    </border>
    <border>
      <left style="medium"/>
      <right style="thin"/>
      <top style="thin"/>
      <bottom style="thin"/>
    </border>
    <border>
      <left style="thin"/>
      <right style="medium"/>
      <top style="thin"/>
      <bottom style="thin"/>
    </border>
    <border>
      <left/>
      <right style="thin"/>
      <top style="thin"/>
      <bottom style="thin"/>
    </border>
    <border>
      <left style="thin"/>
      <right>
        <color indexed="63"/>
      </right>
      <top style="thin"/>
      <bottom style="thin"/>
    </border>
    <border>
      <left style="medium"/>
      <right/>
      <top style="thin"/>
      <bottom style="thin"/>
    </border>
    <border>
      <left>
        <color indexed="63"/>
      </left>
      <right>
        <color indexed="63"/>
      </right>
      <top style="thin"/>
      <bottom style="thin"/>
    </border>
    <border>
      <left style="medium"/>
      <right style="thin"/>
      <top style="double"/>
      <bottom style="thin"/>
    </border>
    <border>
      <left>
        <color indexed="63"/>
      </left>
      <right>
        <color indexed="63"/>
      </right>
      <top style="double"/>
      <bottom style="thin"/>
    </border>
    <border>
      <left style="medium"/>
      <right style="thin"/>
      <top/>
      <bottom style="thin"/>
    </border>
    <border>
      <left style="medium"/>
      <right style="thin"/>
      <top style="thin"/>
      <bottom style="medium"/>
    </border>
    <border>
      <left>
        <color indexed="63"/>
      </left>
      <right>
        <color indexed="63"/>
      </right>
      <top style="thin"/>
      <bottom style="medium"/>
    </border>
    <border>
      <left>
        <color indexed="63"/>
      </left>
      <right style="thin"/>
      <top>
        <color indexed="63"/>
      </top>
      <bottom style="thin"/>
    </border>
    <border>
      <left style="medium"/>
      <right style="medium"/>
      <top>
        <color indexed="63"/>
      </top>
      <bottom>
        <color indexed="63"/>
      </bottom>
    </border>
    <border>
      <left>
        <color indexed="63"/>
      </left>
      <right style="medium"/>
      <top style="thin"/>
      <bottom style="thin"/>
    </border>
    <border>
      <left style="thin"/>
      <right style="thin"/>
      <top style="thin"/>
      <bottom style="thin"/>
    </border>
    <border>
      <left>
        <color indexed="63"/>
      </left>
      <right>
        <color indexed="63"/>
      </right>
      <top>
        <color indexed="63"/>
      </top>
      <bottom style="thin"/>
    </border>
    <border>
      <left style="thin"/>
      <right style="medium"/>
      <top style="thin"/>
      <bottom style="medium"/>
    </border>
    <border>
      <left style="medium"/>
      <right/>
      <top style="thin"/>
      <bottom style="medium"/>
    </border>
    <border>
      <left>
        <color indexed="63"/>
      </left>
      <right style="thin"/>
      <top style="thin"/>
      <bottom style="medium"/>
    </border>
    <border>
      <left>
        <color indexed="63"/>
      </left>
      <right>
        <color indexed="63"/>
      </right>
      <top style="thin"/>
      <bottom>
        <color indexed="63"/>
      </bottom>
    </border>
    <border>
      <left style="medium"/>
      <right style="thin"/>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style="thin"/>
    </border>
    <border>
      <left style="medium"/>
      <right style="medium"/>
      <top style="thin"/>
      <bottom>
        <color indexed="63"/>
      </bottom>
    </border>
    <border>
      <left style="medium"/>
      <right style="medium"/>
      <top>
        <color indexed="63"/>
      </top>
      <bottom style="medium"/>
    </border>
    <border>
      <left style="medium"/>
      <right style="medium"/>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color indexed="63"/>
      </right>
      <top style="thin"/>
      <bottom>
        <color indexed="63"/>
      </bottom>
    </border>
    <border>
      <left style="thin"/>
      <right style="thin"/>
      <top style="thin"/>
      <bottom>
        <color indexed="63"/>
      </bottom>
    </border>
    <border>
      <left style="thin"/>
      <right style="thin"/>
      <top>
        <color indexed="63"/>
      </top>
      <bottom style="thin"/>
    </border>
    <border diagonalDown="1">
      <left style="thin"/>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double"/>
      <bottom style="thin"/>
    </border>
    <border>
      <left style="thin"/>
      <right>
        <color indexed="63"/>
      </right>
      <top>
        <color indexed="63"/>
      </top>
      <bottom style="thin"/>
    </border>
    <border>
      <left style="medium"/>
      <right style="thin"/>
      <top style="medium"/>
      <bottom>
        <color indexed="63"/>
      </bottom>
    </border>
    <border>
      <left style="medium"/>
      <right style="thin"/>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style="thin"/>
    </border>
    <border>
      <left>
        <color indexed="63"/>
      </left>
      <right>
        <color indexed="63"/>
      </right>
      <top style="medium"/>
      <bottom style="thin"/>
    </border>
    <border>
      <left style="thin"/>
      <right>
        <color indexed="63"/>
      </right>
      <top style="thin"/>
      <bottom style="double"/>
    </border>
    <border>
      <left>
        <color indexed="63"/>
      </left>
      <right>
        <color indexed="63"/>
      </right>
      <top style="thin"/>
      <bottom style="double"/>
    </border>
    <border>
      <left>
        <color indexed="63"/>
      </left>
      <right style="medium"/>
      <top style="medium"/>
      <bottom style="thin"/>
    </border>
    <border>
      <left style="thin"/>
      <right style="thin"/>
      <top style="thin"/>
      <bottom style="double"/>
    </border>
    <border>
      <left>
        <color indexed="63"/>
      </left>
      <right style="medium"/>
      <top style="thin"/>
      <bottom style="double"/>
    </border>
    <border>
      <left style="thin"/>
      <right>
        <color indexed="63"/>
      </right>
      <top style="double"/>
      <bottom style="thin"/>
    </border>
    <border>
      <left>
        <color indexed="63"/>
      </left>
      <right style="thin"/>
      <top style="double"/>
      <bottom style="thin"/>
    </border>
    <border>
      <left style="thin"/>
      <right>
        <color indexed="63"/>
      </right>
      <top style="thin"/>
      <bottom style="medium"/>
    </border>
    <border>
      <left>
        <color indexed="63"/>
      </left>
      <right style="medium"/>
      <top style="thin"/>
      <bottom style="medium"/>
    </border>
    <border>
      <left style="thin"/>
      <right style="thin"/>
      <top style="thin"/>
      <bottom style="medium"/>
    </border>
    <border>
      <left style="thin"/>
      <right style="medium"/>
      <top style="double"/>
      <bottom style="thin"/>
    </border>
    <border>
      <left style="thin"/>
      <right>
        <color indexed="63"/>
      </right>
      <top style="thin"/>
      <bottom>
        <color indexed="63"/>
      </bottom>
    </border>
    <border>
      <left/>
      <right style="thin"/>
      <top style="thin"/>
      <bottom>
        <color indexed="63"/>
      </bottom>
    </border>
    <border>
      <left style="thin"/>
      <right>
        <color indexed="63"/>
      </right>
      <top>
        <color indexed="63"/>
      </top>
      <bottom style="medium"/>
    </border>
    <border>
      <left>
        <color indexed="63"/>
      </left>
      <right style="thin"/>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523">
    <xf numFmtId="0" fontId="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0" fillId="0" borderId="0" xfId="63" applyFont="1" applyAlignment="1">
      <alignment vertical="center"/>
      <protection/>
    </xf>
    <xf numFmtId="0" fontId="70" fillId="0" borderId="0" xfId="63" applyFont="1" applyAlignment="1">
      <alignment horizontal="left" vertical="center"/>
      <protection/>
    </xf>
    <xf numFmtId="0" fontId="70" fillId="0" borderId="0" xfId="63" applyFont="1" applyAlignment="1">
      <alignment horizontal="right" vertical="center"/>
      <protection/>
    </xf>
    <xf numFmtId="0" fontId="56" fillId="0" borderId="0" xfId="43" applyAlignment="1" applyProtection="1">
      <alignment vertical="center"/>
      <protection/>
    </xf>
    <xf numFmtId="0" fontId="56" fillId="0" borderId="0" xfId="43" applyAlignment="1" applyProtection="1">
      <alignment horizontal="left" vertical="center"/>
      <protection/>
    </xf>
    <xf numFmtId="0" fontId="71" fillId="0" borderId="0" xfId="0" applyFont="1" applyAlignment="1">
      <alignment horizontal="right" vertical="center"/>
    </xf>
    <xf numFmtId="56" fontId="71" fillId="0" borderId="0" xfId="0" applyNumberFormat="1" applyFont="1" applyAlignment="1">
      <alignment vertical="center"/>
    </xf>
    <xf numFmtId="0" fontId="71" fillId="0" borderId="0" xfId="0" applyFont="1" applyAlignment="1">
      <alignment horizontal="left" vertical="center"/>
    </xf>
    <xf numFmtId="0" fontId="72" fillId="0" borderId="0" xfId="0" applyFont="1" applyAlignment="1">
      <alignment horizontal="left" vertical="center"/>
    </xf>
    <xf numFmtId="0" fontId="73" fillId="0" borderId="0" xfId="0" applyFont="1" applyAlignment="1">
      <alignment vertical="center" shrinkToFit="1"/>
    </xf>
    <xf numFmtId="0" fontId="74" fillId="0" borderId="0" xfId="0" applyFont="1" applyAlignment="1">
      <alignment vertical="center" shrinkToFit="1"/>
    </xf>
    <xf numFmtId="0" fontId="73" fillId="0" borderId="0" xfId="61" applyFont="1" applyAlignment="1">
      <alignment vertical="center" shrinkToFit="1"/>
      <protection/>
    </xf>
    <xf numFmtId="0" fontId="74" fillId="0" borderId="0" xfId="61" applyFont="1" applyAlignment="1">
      <alignment vertical="center" shrinkToFit="1"/>
      <protection/>
    </xf>
    <xf numFmtId="0" fontId="75" fillId="33" borderId="10" xfId="61" applyFont="1" applyFill="1" applyBorder="1" applyAlignment="1">
      <alignment horizontal="center" vertical="center" shrinkToFit="1"/>
      <protection/>
    </xf>
    <xf numFmtId="0" fontId="75" fillId="33" borderId="11" xfId="61" applyFont="1" applyFill="1" applyBorder="1" applyAlignment="1">
      <alignment horizontal="center" vertical="center" shrinkToFit="1"/>
      <protection/>
    </xf>
    <xf numFmtId="0" fontId="75" fillId="33" borderId="12" xfId="61" applyFont="1" applyFill="1" applyBorder="1" applyAlignment="1">
      <alignment horizontal="center" vertical="center" shrinkToFit="1"/>
      <protection/>
    </xf>
    <xf numFmtId="0" fontId="75" fillId="33" borderId="13" xfId="61" applyFont="1" applyFill="1" applyBorder="1" applyAlignment="1">
      <alignment horizontal="center" vertical="center" shrinkToFit="1"/>
      <protection/>
    </xf>
    <xf numFmtId="0" fontId="75" fillId="33" borderId="14" xfId="61" applyFont="1" applyFill="1" applyBorder="1" applyAlignment="1">
      <alignment horizontal="center" vertical="center" shrinkToFit="1"/>
      <protection/>
    </xf>
    <xf numFmtId="0" fontId="73" fillId="34" borderId="15" xfId="63" applyFont="1" applyFill="1" applyBorder="1" applyAlignment="1">
      <alignment horizontal="center" vertical="center" shrinkToFit="1"/>
      <protection/>
    </xf>
    <xf numFmtId="0" fontId="73" fillId="34" borderId="16" xfId="63" applyFont="1" applyFill="1" applyBorder="1" applyAlignment="1">
      <alignment horizontal="center" vertical="center" shrinkToFit="1"/>
      <protection/>
    </xf>
    <xf numFmtId="0" fontId="73" fillId="34" borderId="17" xfId="63" applyFont="1" applyFill="1" applyBorder="1" applyAlignment="1">
      <alignment horizontal="center" vertical="center" shrinkToFit="1"/>
      <protection/>
    </xf>
    <xf numFmtId="0" fontId="73" fillId="34" borderId="18" xfId="63" applyFont="1" applyFill="1" applyBorder="1" applyAlignment="1">
      <alignment horizontal="center" vertical="center" shrinkToFit="1"/>
      <protection/>
    </xf>
    <xf numFmtId="0" fontId="73" fillId="0" borderId="0" xfId="61" applyFont="1" applyBorder="1" applyAlignment="1">
      <alignment vertical="center" shrinkToFit="1"/>
      <protection/>
    </xf>
    <xf numFmtId="0" fontId="75" fillId="0" borderId="0" xfId="61" applyFont="1" applyBorder="1" applyAlignment="1">
      <alignment vertical="center" shrinkToFit="1"/>
      <protection/>
    </xf>
    <xf numFmtId="0" fontId="75" fillId="19" borderId="17" xfId="63" applyFont="1" applyFill="1" applyBorder="1" applyAlignment="1">
      <alignment horizontal="center" vertical="center" shrinkToFit="1"/>
      <protection/>
    </xf>
    <xf numFmtId="0" fontId="73" fillId="19" borderId="16" xfId="63" applyFont="1" applyFill="1" applyBorder="1" applyAlignment="1">
      <alignment horizontal="center" vertical="center" shrinkToFit="1"/>
      <protection/>
    </xf>
    <xf numFmtId="0" fontId="76" fillId="34" borderId="15" xfId="63" applyFont="1" applyFill="1" applyBorder="1" applyAlignment="1">
      <alignment horizontal="center" vertical="center" shrinkToFit="1"/>
      <protection/>
    </xf>
    <xf numFmtId="0" fontId="76" fillId="34" borderId="18" xfId="63" applyFont="1" applyFill="1" applyBorder="1" applyAlignment="1">
      <alignment horizontal="center" vertical="center" shrinkToFit="1"/>
      <protection/>
    </xf>
    <xf numFmtId="0" fontId="73" fillId="34" borderId="19" xfId="63" applyFont="1" applyFill="1" applyBorder="1" applyAlignment="1">
      <alignment horizontal="center" vertical="center" shrinkToFit="1"/>
      <protection/>
    </xf>
    <xf numFmtId="0" fontId="76" fillId="34" borderId="20" xfId="63" applyFont="1" applyFill="1" applyBorder="1" applyAlignment="1">
      <alignment horizontal="center" vertical="center" shrinkToFit="1"/>
      <protection/>
    </xf>
    <xf numFmtId="0" fontId="75" fillId="19" borderId="16" xfId="63" applyFont="1" applyFill="1" applyBorder="1" applyAlignment="1">
      <alignment horizontal="center" vertical="center" shrinkToFit="1"/>
      <protection/>
    </xf>
    <xf numFmtId="0" fontId="75" fillId="0" borderId="0" xfId="0" applyFont="1" applyAlignment="1">
      <alignment vertical="center" shrinkToFit="1"/>
    </xf>
    <xf numFmtId="0" fontId="76" fillId="34" borderId="17" xfId="63" applyFont="1" applyFill="1" applyBorder="1" applyAlignment="1">
      <alignment horizontal="center" vertical="center" shrinkToFit="1"/>
      <protection/>
    </xf>
    <xf numFmtId="0" fontId="7" fillId="0" borderId="0" xfId="61" applyFont="1" applyBorder="1" applyAlignment="1">
      <alignment vertical="center" shrinkToFit="1"/>
      <protection/>
    </xf>
    <xf numFmtId="0" fontId="7" fillId="19" borderId="17" xfId="63" applyFont="1" applyFill="1" applyBorder="1" applyAlignment="1">
      <alignment horizontal="center" vertical="center" shrinkToFit="1"/>
      <protection/>
    </xf>
    <xf numFmtId="0" fontId="76" fillId="34" borderId="16" xfId="63" applyFont="1" applyFill="1" applyBorder="1" applyAlignment="1">
      <alignment horizontal="center" vertical="center" shrinkToFit="1"/>
      <protection/>
    </xf>
    <xf numFmtId="0" fontId="76" fillId="0" borderId="0" xfId="61" applyFont="1" applyBorder="1" applyAlignment="1">
      <alignment vertical="center" shrinkToFit="1"/>
      <protection/>
    </xf>
    <xf numFmtId="0" fontId="8" fillId="34" borderId="15" xfId="63" applyFont="1" applyFill="1" applyBorder="1" applyAlignment="1">
      <alignment horizontal="center" vertical="center" shrinkToFit="1"/>
      <protection/>
    </xf>
    <xf numFmtId="0" fontId="8" fillId="34" borderId="16" xfId="63" applyFont="1" applyFill="1" applyBorder="1" applyAlignment="1">
      <alignment horizontal="center" vertical="center" shrinkToFit="1"/>
      <protection/>
    </xf>
    <xf numFmtId="0" fontId="8" fillId="34" borderId="17" xfId="63" applyFont="1" applyFill="1" applyBorder="1" applyAlignment="1">
      <alignment horizontal="center" vertical="center" shrinkToFit="1"/>
      <protection/>
    </xf>
    <xf numFmtId="0" fontId="8" fillId="34" borderId="18" xfId="63" applyFont="1" applyFill="1" applyBorder="1" applyAlignment="1">
      <alignment horizontal="center" vertical="center" shrinkToFit="1"/>
      <protection/>
    </xf>
    <xf numFmtId="0" fontId="8" fillId="0" borderId="0" xfId="61" applyFont="1" applyBorder="1" applyAlignment="1">
      <alignment vertical="center" shrinkToFit="1"/>
      <protection/>
    </xf>
    <xf numFmtId="0" fontId="73" fillId="19" borderId="17" xfId="63" applyFont="1" applyFill="1" applyBorder="1" applyAlignment="1">
      <alignment horizontal="center" vertical="center" shrinkToFit="1"/>
      <protection/>
    </xf>
    <xf numFmtId="0" fontId="73" fillId="34" borderId="15" xfId="61" applyFont="1" applyFill="1" applyBorder="1" applyAlignment="1">
      <alignment horizontal="center" vertical="center" shrinkToFit="1"/>
      <protection/>
    </xf>
    <xf numFmtId="0" fontId="73" fillId="34" borderId="16" xfId="61" applyFont="1" applyFill="1" applyBorder="1" applyAlignment="1">
      <alignment horizontal="center" vertical="center" shrinkToFit="1"/>
      <protection/>
    </xf>
    <xf numFmtId="0" fontId="73" fillId="34" borderId="18" xfId="61" applyFont="1" applyFill="1" applyBorder="1" applyAlignment="1">
      <alignment horizontal="center" vertical="center" shrinkToFit="1"/>
      <protection/>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xf>
    <xf numFmtId="0" fontId="11" fillId="0" borderId="20" xfId="0" applyFont="1" applyBorder="1" applyAlignment="1">
      <alignment horizontal="center" vertical="center" shrinkToFit="1"/>
    </xf>
    <xf numFmtId="0" fontId="11" fillId="0" borderId="24" xfId="0" applyFont="1" applyBorder="1" applyAlignment="1">
      <alignment horizontal="center" vertical="center"/>
    </xf>
    <xf numFmtId="0" fontId="11" fillId="0" borderId="25" xfId="0" applyFont="1" applyBorder="1" applyAlignment="1">
      <alignment horizontal="center" vertical="center" shrinkToFit="1"/>
    </xf>
    <xf numFmtId="20" fontId="11" fillId="0" borderId="0" xfId="0" applyNumberFormat="1"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horizontal="center" vertical="center" shrinkToFit="1"/>
    </xf>
    <xf numFmtId="0" fontId="0" fillId="0" borderId="0" xfId="0" applyFill="1" applyAlignment="1">
      <alignment vertical="center"/>
    </xf>
    <xf numFmtId="0" fontId="11"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shrinkToFit="1"/>
    </xf>
    <xf numFmtId="0" fontId="11" fillId="0" borderId="23" xfId="0" applyFont="1" applyFill="1" applyBorder="1" applyAlignment="1">
      <alignment horizontal="center" vertical="center"/>
    </xf>
    <xf numFmtId="0" fontId="11" fillId="0" borderId="20" xfId="0" applyFont="1" applyFill="1" applyBorder="1" applyAlignment="1">
      <alignment horizontal="center" vertical="center" shrinkToFit="1"/>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shrinkToFit="1"/>
    </xf>
    <xf numFmtId="20" fontId="11" fillId="0" borderId="0" xfId="0" applyNumberFormat="1" applyFont="1" applyFill="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shrinkToFit="1"/>
    </xf>
    <xf numFmtId="20" fontId="0" fillId="0" borderId="0" xfId="0" applyNumberFormat="1" applyFill="1" applyAlignment="1">
      <alignment vertical="center"/>
    </xf>
    <xf numFmtId="0" fontId="12" fillId="0" borderId="22"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70" fillId="0" borderId="22" xfId="0" applyFont="1" applyFill="1" applyBorder="1" applyAlignment="1">
      <alignment horizontal="center" vertical="center" shrinkToFit="1"/>
    </xf>
    <xf numFmtId="0" fontId="70" fillId="0" borderId="20" xfId="0" applyFont="1" applyFill="1" applyBorder="1" applyAlignment="1">
      <alignment horizontal="center" vertical="center" shrinkToFit="1"/>
    </xf>
    <xf numFmtId="0" fontId="70" fillId="0" borderId="25" xfId="0" applyFont="1" applyFill="1" applyBorder="1" applyAlignment="1">
      <alignment horizontal="center" vertical="center" shrinkToFit="1"/>
    </xf>
    <xf numFmtId="20" fontId="70" fillId="0" borderId="0" xfId="0" applyNumberFormat="1" applyFont="1" applyFill="1" applyBorder="1" applyAlignment="1">
      <alignment horizontal="center" vertical="center"/>
    </xf>
    <xf numFmtId="0" fontId="70" fillId="0" borderId="0" xfId="0" applyFont="1" applyFill="1" applyBorder="1" applyAlignment="1">
      <alignment horizontal="right" vertical="center"/>
    </xf>
    <xf numFmtId="0" fontId="70" fillId="0" borderId="0" xfId="0" applyFont="1" applyFill="1" applyBorder="1" applyAlignment="1">
      <alignment horizontal="center"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shrinkToFit="1"/>
    </xf>
    <xf numFmtId="0" fontId="70" fillId="0" borderId="0" xfId="0" applyFont="1" applyFill="1" applyAlignment="1">
      <alignment vertical="center"/>
    </xf>
    <xf numFmtId="0" fontId="70" fillId="0" borderId="0" xfId="0" applyFont="1" applyFill="1" applyAlignment="1">
      <alignment horizontal="center" vertical="center"/>
    </xf>
    <xf numFmtId="0" fontId="70" fillId="0" borderId="0" xfId="0" applyFont="1" applyFill="1" applyAlignment="1">
      <alignment horizontal="left" vertical="center"/>
    </xf>
    <xf numFmtId="3" fontId="70" fillId="0" borderId="0" xfId="0" applyNumberFormat="1" applyFont="1" applyAlignment="1">
      <alignment vertical="center"/>
    </xf>
    <xf numFmtId="0" fontId="77" fillId="0" borderId="0" xfId="0" applyFont="1" applyAlignment="1">
      <alignment vertical="center"/>
    </xf>
    <xf numFmtId="0" fontId="77" fillId="0" borderId="0" xfId="63" applyFont="1" applyAlignment="1">
      <alignment horizontal="left" vertical="center"/>
      <protection/>
    </xf>
    <xf numFmtId="0" fontId="0" fillId="0" borderId="0" xfId="0" applyAlignment="1">
      <alignment horizontal="right" vertical="center"/>
    </xf>
    <xf numFmtId="0" fontId="75" fillId="35" borderId="26" xfId="61" applyFont="1" applyFill="1" applyBorder="1" applyAlignment="1">
      <alignment horizontal="center" vertical="center" shrinkToFit="1"/>
      <protection/>
    </xf>
    <xf numFmtId="0" fontId="75" fillId="36" borderId="27" xfId="61" applyFont="1" applyFill="1" applyBorder="1" applyAlignment="1">
      <alignment horizontal="center" vertical="center" shrinkToFit="1"/>
      <protection/>
    </xf>
    <xf numFmtId="0" fontId="73" fillId="34" borderId="28" xfId="63" applyFont="1" applyFill="1" applyBorder="1" applyAlignment="1">
      <alignment horizontal="center" vertical="center" shrinkToFit="1"/>
      <protection/>
    </xf>
    <xf numFmtId="0" fontId="73" fillId="34" borderId="20" xfId="63" applyFont="1" applyFill="1" applyBorder="1" applyAlignment="1">
      <alignment horizontal="center" vertical="center" shrinkToFit="1"/>
      <protection/>
    </xf>
    <xf numFmtId="0" fontId="8" fillId="34" borderId="19" xfId="63" applyFont="1" applyFill="1" applyBorder="1" applyAlignment="1">
      <alignment horizontal="center" vertical="center" shrinkToFit="1"/>
      <protection/>
    </xf>
    <xf numFmtId="0" fontId="8" fillId="34" borderId="28" xfId="63" applyFont="1" applyFill="1" applyBorder="1" applyAlignment="1">
      <alignment horizontal="center" vertical="center" shrinkToFit="1"/>
      <protection/>
    </xf>
    <xf numFmtId="0" fontId="8" fillId="34" borderId="20" xfId="63" applyFont="1" applyFill="1" applyBorder="1" applyAlignment="1">
      <alignment horizontal="center" vertical="center" shrinkToFit="1"/>
      <protection/>
    </xf>
    <xf numFmtId="0" fontId="11" fillId="37" borderId="0" xfId="0" applyFont="1" applyFill="1" applyAlignment="1">
      <alignment horizontal="center" vertical="center"/>
    </xf>
    <xf numFmtId="0" fontId="11" fillId="37" borderId="0" xfId="0" applyFont="1" applyFill="1" applyAlignment="1">
      <alignment horizontal="left" vertical="center"/>
    </xf>
    <xf numFmtId="0" fontId="75" fillId="19" borderId="15" xfId="63" applyFont="1" applyFill="1" applyBorder="1" applyAlignment="1">
      <alignment horizontal="center" vertical="center" shrinkToFit="1"/>
      <protection/>
    </xf>
    <xf numFmtId="20" fontId="0" fillId="0" borderId="0" xfId="0" applyNumberFormat="1" applyAlignment="1">
      <alignment vertical="center"/>
    </xf>
    <xf numFmtId="0" fontId="7" fillId="19" borderId="28" xfId="63" applyFont="1" applyFill="1" applyBorder="1" applyAlignment="1">
      <alignment vertical="center" shrinkToFit="1"/>
      <protection/>
    </xf>
    <xf numFmtId="0" fontId="78" fillId="0" borderId="29" xfId="0" applyFont="1" applyFill="1" applyBorder="1" applyAlignment="1" applyProtection="1">
      <alignment horizontal="center" vertical="center" shrinkToFit="1"/>
      <protection/>
    </xf>
    <xf numFmtId="0" fontId="70" fillId="0" borderId="29" xfId="0" applyFont="1" applyFill="1" applyBorder="1" applyAlignment="1" applyProtection="1">
      <alignment horizontal="center" vertical="center" shrinkToFit="1"/>
      <protection/>
    </xf>
    <xf numFmtId="0" fontId="79" fillId="0" borderId="29" xfId="0" applyFont="1" applyFill="1" applyBorder="1" applyAlignment="1" applyProtection="1">
      <alignment horizontal="center" vertical="center" shrinkToFit="1"/>
      <protection/>
    </xf>
    <xf numFmtId="0" fontId="79" fillId="0" borderId="29" xfId="0" applyFont="1" applyFill="1" applyBorder="1" applyAlignment="1" applyProtection="1">
      <alignment horizontal="center" vertical="center" wrapText="1" shrinkToFit="1"/>
      <protection/>
    </xf>
    <xf numFmtId="0" fontId="80" fillId="0" borderId="29" xfId="0" applyFont="1" applyFill="1" applyBorder="1" applyAlignment="1" applyProtection="1">
      <alignment horizontal="center" vertical="center" wrapText="1" shrinkToFit="1"/>
      <protection/>
    </xf>
    <xf numFmtId="0" fontId="81" fillId="0" borderId="29" xfId="0" applyFont="1" applyFill="1" applyBorder="1" applyAlignment="1" applyProtection="1">
      <alignment horizontal="center" vertical="center" shrinkToFit="1"/>
      <protection/>
    </xf>
    <xf numFmtId="0" fontId="71" fillId="0" borderId="0" xfId="0" applyFont="1" applyFill="1" applyAlignment="1" applyProtection="1">
      <alignment vertical="center"/>
      <protection/>
    </xf>
    <xf numFmtId="0" fontId="70" fillId="0" borderId="18" xfId="0" applyFont="1" applyFill="1" applyBorder="1" applyAlignment="1" applyProtection="1">
      <alignment horizontal="center" vertical="center"/>
      <protection locked="0"/>
    </xf>
    <xf numFmtId="0" fontId="70" fillId="0" borderId="20" xfId="0" applyFont="1" applyFill="1" applyBorder="1" applyAlignment="1" applyProtection="1">
      <alignment horizontal="center" vertical="center"/>
      <protection/>
    </xf>
    <xf numFmtId="0" fontId="70" fillId="0" borderId="17" xfId="0" applyFont="1" applyFill="1" applyBorder="1" applyAlignment="1" applyProtection="1">
      <alignment horizontal="center" vertical="center"/>
      <protection locked="0"/>
    </xf>
    <xf numFmtId="0" fontId="0" fillId="0" borderId="0" xfId="0" applyFill="1" applyBorder="1" applyAlignment="1">
      <alignment vertical="center"/>
    </xf>
    <xf numFmtId="0" fontId="11" fillId="38" borderId="0" xfId="0" applyFont="1" applyFill="1" applyAlignment="1">
      <alignment horizontal="center" vertical="center"/>
    </xf>
    <xf numFmtId="0" fontId="11" fillId="38" borderId="0" xfId="0" applyFont="1" applyFill="1" applyAlignment="1">
      <alignment horizontal="left" vertical="center"/>
    </xf>
    <xf numFmtId="0" fontId="11" fillId="38" borderId="21" xfId="0" applyFont="1" applyFill="1" applyBorder="1" applyAlignment="1">
      <alignment horizontal="center" vertical="center"/>
    </xf>
    <xf numFmtId="0" fontId="11" fillId="38" borderId="23" xfId="0" applyFont="1" applyFill="1" applyBorder="1" applyAlignment="1">
      <alignment horizontal="center" vertical="center"/>
    </xf>
    <xf numFmtId="0" fontId="11" fillId="38" borderId="20" xfId="0" applyFont="1" applyFill="1" applyBorder="1" applyAlignment="1">
      <alignment horizontal="center" vertical="center" shrinkToFit="1"/>
    </xf>
    <xf numFmtId="0" fontId="11" fillId="38" borderId="24" xfId="0" applyFont="1" applyFill="1" applyBorder="1" applyAlignment="1">
      <alignment horizontal="center" vertical="center"/>
    </xf>
    <xf numFmtId="0" fontId="11" fillId="38" borderId="25" xfId="0" applyFont="1" applyFill="1" applyBorder="1" applyAlignment="1">
      <alignment horizontal="center" vertical="center" shrinkToFit="1"/>
    </xf>
    <xf numFmtId="0" fontId="11" fillId="38" borderId="0" xfId="0" applyFont="1" applyFill="1" applyBorder="1" applyAlignment="1">
      <alignment vertical="center"/>
    </xf>
    <xf numFmtId="0" fontId="11" fillId="38" borderId="0" xfId="0" applyFont="1" applyFill="1" applyAlignment="1">
      <alignment vertical="center"/>
    </xf>
    <xf numFmtId="0" fontId="12" fillId="37" borderId="20" xfId="0" applyFont="1" applyFill="1" applyBorder="1" applyAlignment="1">
      <alignment horizontal="center" vertical="center" shrinkToFit="1"/>
    </xf>
    <xf numFmtId="0" fontId="70" fillId="37" borderId="20" xfId="0" applyFont="1" applyFill="1" applyBorder="1" applyAlignment="1">
      <alignment horizontal="center" vertical="center" shrinkToFit="1"/>
    </xf>
    <xf numFmtId="0" fontId="75" fillId="19" borderId="19" xfId="63" applyFont="1" applyFill="1" applyBorder="1" applyAlignment="1">
      <alignment horizontal="center" vertical="center" shrinkToFit="1"/>
      <protection/>
    </xf>
    <xf numFmtId="0" fontId="75" fillId="35" borderId="17" xfId="63" applyFont="1" applyFill="1" applyBorder="1" applyAlignment="1">
      <alignment horizontal="center" vertical="center" shrinkToFit="1"/>
      <protection/>
    </xf>
    <xf numFmtId="0" fontId="10" fillId="0" borderId="0" xfId="0" applyFont="1" applyFill="1" applyAlignment="1">
      <alignment vertical="center"/>
    </xf>
    <xf numFmtId="0" fontId="77" fillId="0" borderId="30" xfId="0" applyFont="1" applyFill="1" applyBorder="1" applyAlignment="1">
      <alignment horizontal="center" vertical="center" shrinkToFit="1"/>
    </xf>
    <xf numFmtId="0" fontId="77" fillId="0" borderId="25" xfId="0" applyFont="1" applyFill="1" applyBorder="1" applyAlignment="1">
      <alignment horizontal="center" vertical="center" shrinkToFit="1"/>
    </xf>
    <xf numFmtId="0" fontId="73" fillId="34" borderId="24" xfId="63" applyFont="1" applyFill="1" applyBorder="1" applyAlignment="1">
      <alignment horizontal="center" vertical="center" shrinkToFit="1"/>
      <protection/>
    </xf>
    <xf numFmtId="0" fontId="73" fillId="34" borderId="31" xfId="63" applyFont="1" applyFill="1" applyBorder="1" applyAlignment="1">
      <alignment horizontal="center" vertical="center" shrinkToFit="1"/>
      <protection/>
    </xf>
    <xf numFmtId="0" fontId="11" fillId="39" borderId="0" xfId="0" applyFont="1" applyFill="1" applyAlignment="1">
      <alignment horizontal="center" vertical="center"/>
    </xf>
    <xf numFmtId="0" fontId="11" fillId="39" borderId="0" xfId="0" applyFont="1" applyFill="1" applyAlignment="1">
      <alignment horizontal="left" vertical="center"/>
    </xf>
    <xf numFmtId="0" fontId="11" fillId="39" borderId="21" xfId="0" applyFont="1" applyFill="1" applyBorder="1" applyAlignment="1">
      <alignment horizontal="center" vertical="center"/>
    </xf>
    <xf numFmtId="0" fontId="11" fillId="39" borderId="22" xfId="0" applyFont="1" applyFill="1" applyBorder="1" applyAlignment="1">
      <alignment horizontal="center" vertical="center" shrinkToFit="1"/>
    </xf>
    <xf numFmtId="0" fontId="11" fillId="39" borderId="23" xfId="0" applyFont="1" applyFill="1" applyBorder="1" applyAlignment="1">
      <alignment horizontal="center" vertical="center"/>
    </xf>
    <xf numFmtId="0" fontId="11" fillId="39" borderId="20" xfId="0" applyFont="1" applyFill="1" applyBorder="1" applyAlignment="1">
      <alignment horizontal="center" vertical="center" shrinkToFit="1"/>
    </xf>
    <xf numFmtId="0" fontId="11" fillId="39" borderId="24" xfId="0" applyFont="1" applyFill="1" applyBorder="1" applyAlignment="1">
      <alignment horizontal="center" vertical="center"/>
    </xf>
    <xf numFmtId="0" fontId="11" fillId="39" borderId="25" xfId="0" applyFont="1" applyFill="1" applyBorder="1" applyAlignment="1">
      <alignment horizontal="center" vertical="center" shrinkToFit="1"/>
    </xf>
    <xf numFmtId="0" fontId="11" fillId="39" borderId="0" xfId="0" applyFont="1" applyFill="1" applyBorder="1" applyAlignment="1">
      <alignment horizontal="center" vertical="center"/>
    </xf>
    <xf numFmtId="20" fontId="11" fillId="39" borderId="0" xfId="0" applyNumberFormat="1" applyFont="1" applyFill="1" applyBorder="1" applyAlignment="1">
      <alignment horizontal="center" vertical="center"/>
    </xf>
    <xf numFmtId="0" fontId="11" fillId="39" borderId="0" xfId="0" applyFont="1" applyFill="1" applyBorder="1" applyAlignment="1">
      <alignment horizontal="right" vertical="center"/>
    </xf>
    <xf numFmtId="0" fontId="11" fillId="39" borderId="0" xfId="0" applyFont="1" applyFill="1" applyBorder="1" applyAlignment="1">
      <alignment vertical="center"/>
    </xf>
    <xf numFmtId="0" fontId="11" fillId="39" borderId="0" xfId="0" applyFont="1" applyFill="1" applyBorder="1" applyAlignment="1">
      <alignment horizontal="center" vertical="center" shrinkToFit="1"/>
    </xf>
    <xf numFmtId="0" fontId="11" fillId="39" borderId="0" xfId="0" applyFont="1" applyFill="1" applyAlignment="1">
      <alignment vertical="center"/>
    </xf>
    <xf numFmtId="0" fontId="11" fillId="39" borderId="0" xfId="0" applyFont="1" applyFill="1" applyAlignment="1">
      <alignment vertical="center"/>
    </xf>
    <xf numFmtId="0" fontId="12" fillId="39" borderId="22" xfId="0" applyFont="1" applyFill="1" applyBorder="1" applyAlignment="1">
      <alignment horizontal="center" vertical="center" shrinkToFit="1"/>
    </xf>
    <xf numFmtId="0" fontId="12" fillId="39" borderId="20" xfId="0" applyFont="1" applyFill="1" applyBorder="1" applyAlignment="1">
      <alignment horizontal="center" vertical="center" shrinkToFit="1"/>
    </xf>
    <xf numFmtId="0" fontId="73" fillId="34" borderId="24" xfId="61" applyFont="1" applyFill="1" applyBorder="1" applyAlignment="1">
      <alignment horizontal="center" vertical="center" shrinkToFit="1"/>
      <protection/>
    </xf>
    <xf numFmtId="0" fontId="73" fillId="34" borderId="32" xfId="63" applyFont="1" applyFill="1" applyBorder="1" applyAlignment="1">
      <alignment horizontal="center" vertical="center" shrinkToFit="1"/>
      <protection/>
    </xf>
    <xf numFmtId="0" fontId="73" fillId="34" borderId="33" xfId="61" applyFont="1" applyFill="1" applyBorder="1" applyAlignment="1">
      <alignment horizontal="center" vertical="center" shrinkToFit="1"/>
      <protection/>
    </xf>
    <xf numFmtId="0" fontId="73" fillId="34" borderId="31" xfId="61" applyFont="1" applyFill="1" applyBorder="1" applyAlignment="1">
      <alignment horizontal="center" vertical="center" shrinkToFit="1"/>
      <protection/>
    </xf>
    <xf numFmtId="0" fontId="8" fillId="40" borderId="16" xfId="63" applyFont="1" applyFill="1" applyBorder="1" applyAlignment="1">
      <alignment horizontal="center" vertical="center" shrinkToFit="1"/>
      <protection/>
    </xf>
    <xf numFmtId="0" fontId="8" fillId="40" borderId="31" xfId="63" applyFont="1" applyFill="1" applyBorder="1" applyAlignment="1">
      <alignment horizontal="center" vertical="center" shrinkToFit="1"/>
      <protection/>
    </xf>
    <xf numFmtId="0" fontId="73" fillId="40" borderId="16" xfId="63" applyFont="1" applyFill="1" applyBorder="1" applyAlignment="1">
      <alignment horizontal="center" vertical="center" shrinkToFit="1"/>
      <protection/>
    </xf>
    <xf numFmtId="0" fontId="17" fillId="0" borderId="0" xfId="0" applyFont="1" applyFill="1" applyAlignment="1">
      <alignment horizontal="center" vertical="center"/>
    </xf>
    <xf numFmtId="0" fontId="17" fillId="0" borderId="0" xfId="0" applyFont="1" applyFill="1" applyAlignment="1">
      <alignment horizontal="left" vertical="center"/>
    </xf>
    <xf numFmtId="0" fontId="11" fillId="0" borderId="34" xfId="0" applyFont="1" applyFill="1" applyBorder="1" applyAlignment="1">
      <alignment horizontal="center" vertical="center" shrinkToFit="1"/>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73" fillId="40" borderId="17" xfId="63" applyFont="1" applyFill="1" applyBorder="1" applyAlignment="1">
      <alignment horizontal="center" vertical="center" shrinkToFit="1"/>
      <protection/>
    </xf>
    <xf numFmtId="0" fontId="73" fillId="0" borderId="0" xfId="0" applyFont="1" applyBorder="1" applyAlignment="1">
      <alignment vertical="center" shrinkToFit="1"/>
    </xf>
    <xf numFmtId="0" fontId="73" fillId="0" borderId="37" xfId="0" applyFont="1" applyBorder="1" applyAlignment="1">
      <alignment vertical="center" shrinkToFit="1"/>
    </xf>
    <xf numFmtId="0" fontId="73" fillId="40" borderId="15" xfId="63" applyFont="1" applyFill="1" applyBorder="1" applyAlignment="1">
      <alignment horizontal="center" vertical="center" shrinkToFit="1"/>
      <protection/>
    </xf>
    <xf numFmtId="0" fontId="8" fillId="40" borderId="15" xfId="63" applyFont="1" applyFill="1" applyBorder="1" applyAlignment="1">
      <alignment horizontal="center" vertical="center" shrinkToFit="1"/>
      <protection/>
    </xf>
    <xf numFmtId="0" fontId="73" fillId="40" borderId="18" xfId="63" applyFont="1" applyFill="1" applyBorder="1" applyAlignment="1">
      <alignment horizontal="center" vertical="center" shrinkToFit="1"/>
      <protection/>
    </xf>
    <xf numFmtId="0" fontId="8" fillId="40" borderId="24" xfId="63" applyFont="1" applyFill="1" applyBorder="1" applyAlignment="1">
      <alignment horizontal="center" vertical="center" shrinkToFit="1"/>
      <protection/>
    </xf>
    <xf numFmtId="0" fontId="8" fillId="40" borderId="20" xfId="63" applyFont="1" applyFill="1" applyBorder="1" applyAlignment="1">
      <alignment horizontal="center" vertical="center" shrinkToFit="1"/>
      <protection/>
    </xf>
    <xf numFmtId="0" fontId="8" fillId="40" borderId="38" xfId="63" applyFont="1" applyFill="1" applyBorder="1" applyAlignment="1">
      <alignment horizontal="center" vertical="center" shrinkToFit="1"/>
      <protection/>
    </xf>
    <xf numFmtId="0" fontId="8" fillId="40" borderId="39" xfId="63" applyFont="1" applyFill="1" applyBorder="1" applyAlignment="1">
      <alignment horizontal="center" vertical="center" shrinkToFit="1"/>
      <protection/>
    </xf>
    <xf numFmtId="0" fontId="73" fillId="34" borderId="38" xfId="63" applyFont="1" applyFill="1" applyBorder="1" applyAlignment="1">
      <alignment horizontal="center" vertical="center" shrinkToFit="1"/>
      <protection/>
    </xf>
    <xf numFmtId="0" fontId="73" fillId="34" borderId="39" xfId="63" applyFont="1" applyFill="1" applyBorder="1" applyAlignment="1">
      <alignment horizontal="center" vertical="center" shrinkToFit="1"/>
      <protection/>
    </xf>
    <xf numFmtId="0" fontId="8" fillId="40" borderId="17" xfId="63" applyFont="1" applyFill="1" applyBorder="1" applyAlignment="1">
      <alignment horizontal="center" vertical="center" shrinkToFit="1"/>
      <protection/>
    </xf>
    <xf numFmtId="0" fontId="70" fillId="0" borderId="0" xfId="0" applyFont="1" applyAlignment="1">
      <alignment horizontal="left" vertical="center" wrapText="1"/>
    </xf>
    <xf numFmtId="56" fontId="82" fillId="36" borderId="19" xfId="61" applyNumberFormat="1" applyFont="1" applyFill="1" applyBorder="1" applyAlignment="1">
      <alignment horizontal="center" vertical="center" shrinkToFit="1"/>
      <protection/>
    </xf>
    <xf numFmtId="56" fontId="82" fillId="36" borderId="40" xfId="61" applyNumberFormat="1" applyFont="1" applyFill="1" applyBorder="1" applyAlignment="1">
      <alignment horizontal="center" vertical="center" shrinkToFit="1"/>
      <protection/>
    </xf>
    <xf numFmtId="56" fontId="82" fillId="36" borderId="32" xfId="61" applyNumberFormat="1" applyFont="1" applyFill="1" applyBorder="1" applyAlignment="1">
      <alignment horizontal="center" vertical="center" shrinkToFit="1"/>
      <protection/>
    </xf>
    <xf numFmtId="0" fontId="74" fillId="41" borderId="41" xfId="0" applyFont="1" applyFill="1" applyBorder="1" applyAlignment="1">
      <alignment horizontal="center" vertical="center" shrinkToFit="1"/>
    </xf>
    <xf numFmtId="0" fontId="74" fillId="41" borderId="27" xfId="0" applyFont="1" applyFill="1" applyBorder="1" applyAlignment="1">
      <alignment horizontal="center" vertical="center" shrinkToFit="1"/>
    </xf>
    <xf numFmtId="0" fontId="74" fillId="41" borderId="42" xfId="0" applyFont="1" applyFill="1" applyBorder="1" applyAlignment="1">
      <alignment horizontal="center" vertical="center" shrinkToFit="1"/>
    </xf>
    <xf numFmtId="0" fontId="75" fillId="19" borderId="19" xfId="63" applyFont="1" applyFill="1" applyBorder="1" applyAlignment="1">
      <alignment horizontal="center" vertical="center" shrinkToFit="1"/>
      <protection/>
    </xf>
    <xf numFmtId="0" fontId="75" fillId="19" borderId="28" xfId="63" applyFont="1" applyFill="1" applyBorder="1" applyAlignment="1">
      <alignment horizontal="center" vertical="center" shrinkToFit="1"/>
      <protection/>
    </xf>
    <xf numFmtId="0" fontId="75" fillId="19" borderId="20" xfId="63" applyFont="1" applyFill="1" applyBorder="1" applyAlignment="1">
      <alignment horizontal="center" vertical="center" shrinkToFit="1"/>
      <protection/>
    </xf>
    <xf numFmtId="0" fontId="73" fillId="19" borderId="19" xfId="63" applyFont="1" applyFill="1" applyBorder="1" applyAlignment="1">
      <alignment horizontal="center" vertical="center" shrinkToFit="1"/>
      <protection/>
    </xf>
    <xf numFmtId="0" fontId="73" fillId="19" borderId="28" xfId="63" applyFont="1" applyFill="1" applyBorder="1" applyAlignment="1">
      <alignment horizontal="center" vertical="center" shrinkToFit="1"/>
      <protection/>
    </xf>
    <xf numFmtId="56" fontId="83" fillId="36" borderId="41" xfId="61" applyNumberFormat="1" applyFont="1" applyFill="1" applyBorder="1" applyAlignment="1">
      <alignment horizontal="center" vertical="center" shrinkToFit="1"/>
      <protection/>
    </xf>
    <xf numFmtId="56" fontId="83" fillId="36" borderId="43" xfId="61" applyNumberFormat="1" applyFont="1" applyFill="1" applyBorder="1" applyAlignment="1">
      <alignment horizontal="center" vertical="center" shrinkToFit="1"/>
      <protection/>
    </xf>
    <xf numFmtId="56" fontId="6" fillId="36" borderId="41" xfId="61" applyNumberFormat="1" applyFont="1" applyFill="1" applyBorder="1" applyAlignment="1">
      <alignment horizontal="center" vertical="center" wrapText="1" shrinkToFit="1"/>
      <protection/>
    </xf>
    <xf numFmtId="56" fontId="6" fillId="36" borderId="43" xfId="61" applyNumberFormat="1" applyFont="1" applyFill="1" applyBorder="1" applyAlignment="1">
      <alignment horizontal="center" vertical="center" wrapText="1" shrinkToFit="1"/>
      <protection/>
    </xf>
    <xf numFmtId="0" fontId="7" fillId="19" borderId="19" xfId="63" applyFont="1" applyFill="1" applyBorder="1" applyAlignment="1">
      <alignment horizontal="center" vertical="center" shrinkToFit="1"/>
      <protection/>
    </xf>
    <xf numFmtId="0" fontId="7" fillId="19" borderId="28" xfId="63" applyFont="1" applyFill="1" applyBorder="1" applyAlignment="1">
      <alignment horizontal="center" vertical="center" shrinkToFit="1"/>
      <protection/>
    </xf>
    <xf numFmtId="0" fontId="7" fillId="19" borderId="20" xfId="63" applyFont="1" applyFill="1" applyBorder="1" applyAlignment="1">
      <alignment horizontal="center" vertical="center" shrinkToFit="1"/>
      <protection/>
    </xf>
    <xf numFmtId="0" fontId="73" fillId="19" borderId="20" xfId="63" applyFont="1" applyFill="1" applyBorder="1" applyAlignment="1">
      <alignment horizontal="center" vertical="center" shrinkToFit="1"/>
      <protection/>
    </xf>
    <xf numFmtId="56" fontId="84" fillId="36" borderId="41" xfId="61" applyNumberFormat="1" applyFont="1" applyFill="1" applyBorder="1" applyAlignment="1">
      <alignment horizontal="center" vertical="center" wrapText="1" shrinkToFit="1"/>
      <protection/>
    </xf>
    <xf numFmtId="56" fontId="84" fillId="36" borderId="43" xfId="61" applyNumberFormat="1" applyFont="1" applyFill="1" applyBorder="1" applyAlignment="1">
      <alignment horizontal="center" vertical="center" wrapText="1" shrinkToFit="1"/>
      <protection/>
    </xf>
    <xf numFmtId="0" fontId="75" fillId="35" borderId="40" xfId="61" applyFont="1" applyFill="1" applyBorder="1" applyAlignment="1">
      <alignment horizontal="center" vertical="center" shrinkToFit="1"/>
      <protection/>
    </xf>
    <xf numFmtId="0" fontId="75" fillId="35" borderId="44" xfId="61" applyFont="1" applyFill="1" applyBorder="1" applyAlignment="1">
      <alignment horizontal="center" vertical="center" shrinkToFit="1"/>
      <protection/>
    </xf>
    <xf numFmtId="0" fontId="73" fillId="0" borderId="0" xfId="0" applyFont="1" applyAlignment="1">
      <alignment horizontal="center" vertical="center" shrinkToFit="1"/>
    </xf>
    <xf numFmtId="0" fontId="75" fillId="36" borderId="45" xfId="61" applyFont="1" applyFill="1" applyBorder="1" applyAlignment="1">
      <alignment horizontal="center" vertical="center" shrinkToFit="1"/>
      <protection/>
    </xf>
    <xf numFmtId="0" fontId="75" fillId="36" borderId="43" xfId="61" applyFont="1" applyFill="1" applyBorder="1" applyAlignment="1">
      <alignment horizontal="center" vertical="center" shrinkToFit="1"/>
      <protection/>
    </xf>
    <xf numFmtId="56" fontId="75" fillId="36" borderId="46" xfId="61" applyNumberFormat="1" applyFont="1" applyFill="1" applyBorder="1" applyAlignment="1">
      <alignment horizontal="center" vertical="center" shrinkToFit="1"/>
      <protection/>
    </xf>
    <xf numFmtId="56" fontId="75" fillId="36" borderId="47" xfId="61" applyNumberFormat="1" applyFont="1" applyFill="1" applyBorder="1" applyAlignment="1">
      <alignment horizontal="center" vertical="center" shrinkToFit="1"/>
      <protection/>
    </xf>
    <xf numFmtId="56" fontId="3" fillId="36" borderId="46" xfId="61" applyNumberFormat="1" applyFont="1" applyFill="1" applyBorder="1" applyAlignment="1">
      <alignment horizontal="center" vertical="center" wrapText="1" shrinkToFit="1"/>
      <protection/>
    </xf>
    <xf numFmtId="56" fontId="3" fillId="36" borderId="47" xfId="61" applyNumberFormat="1" applyFont="1" applyFill="1" applyBorder="1" applyAlignment="1">
      <alignment horizontal="center" vertical="center" wrapText="1" shrinkToFit="1"/>
      <protection/>
    </xf>
    <xf numFmtId="0" fontId="75" fillId="36" borderId="41" xfId="61" applyFont="1" applyFill="1" applyBorder="1" applyAlignment="1">
      <alignment horizontal="center" vertical="center" shrinkToFit="1"/>
      <protection/>
    </xf>
    <xf numFmtId="56" fontId="6" fillId="36" borderId="47" xfId="61" applyNumberFormat="1" applyFont="1" applyFill="1" applyBorder="1" applyAlignment="1">
      <alignment horizontal="center" vertical="center" shrinkToFit="1"/>
      <protection/>
    </xf>
    <xf numFmtId="56" fontId="6" fillId="36" borderId="47" xfId="61" applyNumberFormat="1" applyFont="1" applyFill="1" applyBorder="1" applyAlignment="1">
      <alignment horizontal="center" vertical="center" wrapText="1" shrinkToFit="1"/>
      <protection/>
    </xf>
    <xf numFmtId="56" fontId="82" fillId="36" borderId="47" xfId="61" applyNumberFormat="1" applyFont="1" applyFill="1" applyBorder="1" applyAlignment="1">
      <alignment horizontal="center" vertical="center" shrinkToFit="1"/>
      <protection/>
    </xf>
    <xf numFmtId="56" fontId="84" fillId="36" borderId="47" xfId="61" applyNumberFormat="1" applyFont="1" applyFill="1" applyBorder="1" applyAlignment="1">
      <alignment horizontal="center" vertical="center" wrapText="1" shrinkToFit="1"/>
      <protection/>
    </xf>
    <xf numFmtId="56" fontId="75" fillId="36" borderId="19" xfId="61" applyNumberFormat="1" applyFont="1" applyFill="1" applyBorder="1" applyAlignment="1">
      <alignment horizontal="center" vertical="center" shrinkToFit="1"/>
      <protection/>
    </xf>
    <xf numFmtId="56" fontId="84" fillId="36" borderId="47" xfId="61" applyNumberFormat="1" applyFont="1" applyFill="1" applyBorder="1" applyAlignment="1">
      <alignment horizontal="center" vertical="center" shrinkToFit="1"/>
      <protection/>
    </xf>
    <xf numFmtId="56" fontId="85" fillId="36" borderId="47" xfId="61" applyNumberFormat="1" applyFont="1" applyFill="1" applyBorder="1" applyAlignment="1">
      <alignment horizontal="center" vertical="center" wrapText="1" shrinkToFit="1"/>
      <protection/>
    </xf>
    <xf numFmtId="0" fontId="75" fillId="35" borderId="19" xfId="63" applyFont="1" applyFill="1" applyBorder="1" applyAlignment="1">
      <alignment horizontal="center" vertical="center" shrinkToFit="1"/>
      <protection/>
    </xf>
    <xf numFmtId="0" fontId="75" fillId="35" borderId="28" xfId="63" applyFont="1" applyFill="1" applyBorder="1" applyAlignment="1">
      <alignment horizontal="center" vertical="center" shrinkToFit="1"/>
      <protection/>
    </xf>
    <xf numFmtId="0" fontId="75" fillId="19" borderId="40" xfId="63" applyFont="1" applyFill="1" applyBorder="1" applyAlignment="1">
      <alignment horizontal="center" vertical="center" shrinkToFit="1"/>
      <protection/>
    </xf>
    <xf numFmtId="0" fontId="75" fillId="19" borderId="44" xfId="63" applyFont="1" applyFill="1" applyBorder="1" applyAlignment="1">
      <alignment horizontal="center" vertical="center" shrinkToFit="1"/>
      <protection/>
    </xf>
    <xf numFmtId="0" fontId="75" fillId="19" borderId="30" xfId="63" applyFont="1" applyFill="1" applyBorder="1" applyAlignment="1">
      <alignment horizontal="center" vertical="center" shrinkToFit="1"/>
      <protection/>
    </xf>
    <xf numFmtId="56" fontId="84" fillId="36" borderId="27" xfId="61" applyNumberFormat="1" applyFont="1" applyFill="1" applyBorder="1" applyAlignment="1">
      <alignment horizontal="center" vertical="center" wrapText="1" shrinkToFit="1"/>
      <protection/>
    </xf>
    <xf numFmtId="56" fontId="82" fillId="36" borderId="41" xfId="61" applyNumberFormat="1" applyFont="1" applyFill="1" applyBorder="1" applyAlignment="1">
      <alignment horizontal="center" vertical="center" shrinkToFit="1"/>
      <protection/>
    </xf>
    <xf numFmtId="56" fontId="82" fillId="36" borderId="27" xfId="61" applyNumberFormat="1" applyFont="1" applyFill="1" applyBorder="1" applyAlignment="1">
      <alignment horizontal="center" vertical="center" shrinkToFit="1"/>
      <protection/>
    </xf>
    <xf numFmtId="56" fontId="82" fillId="36" borderId="43" xfId="61" applyNumberFormat="1" applyFont="1" applyFill="1" applyBorder="1" applyAlignment="1">
      <alignment horizontal="center" vertical="center" shrinkToFit="1"/>
      <protection/>
    </xf>
    <xf numFmtId="0" fontId="75" fillId="36" borderId="42" xfId="61" applyFont="1" applyFill="1" applyBorder="1" applyAlignment="1">
      <alignment horizontal="center" vertical="center" shrinkToFit="1"/>
      <protection/>
    </xf>
    <xf numFmtId="56" fontId="83" fillId="36" borderId="27" xfId="61" applyNumberFormat="1" applyFont="1" applyFill="1" applyBorder="1" applyAlignment="1">
      <alignment horizontal="center" vertical="center" shrinkToFit="1"/>
      <protection/>
    </xf>
    <xf numFmtId="56" fontId="83" fillId="41" borderId="48" xfId="0" applyNumberFormat="1" applyFont="1" applyFill="1" applyBorder="1" applyAlignment="1">
      <alignment horizontal="center" vertical="center" shrinkToFit="1"/>
    </xf>
    <xf numFmtId="0" fontId="83" fillId="41" borderId="40" xfId="0" applyFont="1" applyFill="1" applyBorder="1" applyAlignment="1">
      <alignment horizontal="center" vertical="center" shrinkToFit="1"/>
    </xf>
    <xf numFmtId="0" fontId="74" fillId="41" borderId="43" xfId="0" applyFont="1" applyFill="1" applyBorder="1" applyAlignment="1">
      <alignment horizontal="center" vertical="center" shrinkToFit="1"/>
    </xf>
    <xf numFmtId="56" fontId="83" fillId="41" borderId="37" xfId="0" applyNumberFormat="1" applyFont="1" applyFill="1" applyBorder="1" applyAlignment="1">
      <alignment horizontal="center" vertical="center" shrinkToFit="1"/>
    </xf>
    <xf numFmtId="56" fontId="7" fillId="36" borderId="40" xfId="61" applyNumberFormat="1" applyFont="1" applyFill="1" applyBorder="1" applyAlignment="1">
      <alignment horizontal="center" vertical="center" shrinkToFit="1"/>
      <protection/>
    </xf>
    <xf numFmtId="56" fontId="7" fillId="36" borderId="19" xfId="61" applyNumberFormat="1" applyFont="1" applyFill="1" applyBorder="1" applyAlignment="1">
      <alignment horizontal="center" vertical="center" shrinkToFit="1"/>
      <protection/>
    </xf>
    <xf numFmtId="56" fontId="82" fillId="36" borderId="48" xfId="61" applyNumberFormat="1" applyFont="1" applyFill="1" applyBorder="1" applyAlignment="1">
      <alignment horizontal="center" vertical="center" shrinkToFit="1"/>
      <protection/>
    </xf>
    <xf numFmtId="56" fontId="83" fillId="36" borderId="19" xfId="61" applyNumberFormat="1" applyFont="1" applyFill="1" applyBorder="1" applyAlignment="1">
      <alignment horizontal="center" vertical="center" shrinkToFit="1"/>
      <protection/>
    </xf>
    <xf numFmtId="56" fontId="83" fillId="36" borderId="40" xfId="61" applyNumberFormat="1" applyFont="1" applyFill="1" applyBorder="1" applyAlignment="1">
      <alignment horizontal="center" vertical="center" shrinkToFit="1"/>
      <protection/>
    </xf>
    <xf numFmtId="56" fontId="83" fillId="36" borderId="48" xfId="61" applyNumberFormat="1" applyFont="1" applyFill="1" applyBorder="1" applyAlignment="1">
      <alignment horizontal="center" vertical="center" shrinkToFit="1"/>
      <protection/>
    </xf>
    <xf numFmtId="0" fontId="15" fillId="0" borderId="49" xfId="0" applyFont="1" applyFill="1" applyBorder="1" applyAlignment="1" applyProtection="1">
      <alignment horizontal="center" vertical="center"/>
      <protection/>
    </xf>
    <xf numFmtId="0" fontId="15" fillId="0" borderId="50" xfId="0" applyFont="1" applyFill="1" applyBorder="1" applyAlignment="1" applyProtection="1">
      <alignment horizontal="center" vertical="center"/>
      <protection/>
    </xf>
    <xf numFmtId="0" fontId="71" fillId="0" borderId="0" xfId="0" applyFont="1" applyFill="1" applyAlignment="1" applyProtection="1">
      <alignment horizontal="center" vertical="center"/>
      <protection/>
    </xf>
    <xf numFmtId="0" fontId="14" fillId="0" borderId="29" xfId="0" applyFont="1" applyFill="1" applyBorder="1" applyAlignment="1" applyProtection="1">
      <alignment horizontal="center" vertical="center"/>
      <protection/>
    </xf>
    <xf numFmtId="0" fontId="86" fillId="0" borderId="29" xfId="0" applyFont="1" applyFill="1" applyBorder="1" applyAlignment="1" applyProtection="1">
      <alignment horizontal="center" vertical="center"/>
      <protection/>
    </xf>
    <xf numFmtId="0" fontId="70" fillId="0" borderId="51" xfId="0" applyFont="1" applyFill="1" applyBorder="1" applyAlignment="1" applyProtection="1">
      <alignment horizontal="center" vertical="center"/>
      <protection/>
    </xf>
    <xf numFmtId="0" fontId="86" fillId="0" borderId="18" xfId="0" applyFont="1" applyFill="1" applyBorder="1" applyAlignment="1" applyProtection="1">
      <alignment horizontal="center" vertical="center"/>
      <protection/>
    </xf>
    <xf numFmtId="0" fontId="86" fillId="0" borderId="20" xfId="0" applyFont="1" applyFill="1" applyBorder="1" applyAlignment="1" applyProtection="1">
      <alignment horizontal="center" vertical="center"/>
      <protection/>
    </xf>
    <xf numFmtId="0" fontId="86" fillId="0" borderId="17" xfId="0" applyFont="1" applyFill="1" applyBorder="1" applyAlignment="1" applyProtection="1">
      <alignment horizontal="center" vertical="center"/>
      <protection/>
    </xf>
    <xf numFmtId="0" fontId="87" fillId="0" borderId="18" xfId="0" applyFont="1" applyFill="1" applyBorder="1" applyAlignment="1" applyProtection="1">
      <alignment horizontal="center" vertical="center" wrapText="1" shrinkToFit="1"/>
      <protection/>
    </xf>
    <xf numFmtId="0" fontId="87" fillId="0" borderId="20" xfId="0" applyFont="1" applyFill="1" applyBorder="1" applyAlignment="1" applyProtection="1">
      <alignment horizontal="center" vertical="center" wrapText="1" shrinkToFit="1"/>
      <protection/>
    </xf>
    <xf numFmtId="0" fontId="87" fillId="0" borderId="17" xfId="0" applyFont="1" applyFill="1" applyBorder="1" applyAlignment="1" applyProtection="1">
      <alignment horizontal="center" vertical="center" wrapText="1" shrinkToFit="1"/>
      <protection/>
    </xf>
    <xf numFmtId="0" fontId="14" fillId="0" borderId="49" xfId="62" applyFont="1" applyFill="1" applyBorder="1" applyAlignment="1" applyProtection="1">
      <alignment horizontal="center" vertical="center" wrapText="1" shrinkToFit="1"/>
      <protection locked="0"/>
    </xf>
    <xf numFmtId="0" fontId="14" fillId="0" borderId="50" xfId="62" applyFont="1" applyFill="1" applyBorder="1" applyAlignment="1" applyProtection="1">
      <alignment horizontal="center" vertical="center" wrapText="1" shrinkToFit="1"/>
      <protection locked="0"/>
    </xf>
    <xf numFmtId="0" fontId="15" fillId="40" borderId="49" xfId="0" applyFont="1" applyFill="1" applyBorder="1" applyAlignment="1" applyProtection="1">
      <alignment horizontal="center" vertical="center"/>
      <protection/>
    </xf>
    <xf numFmtId="0" fontId="15" fillId="40" borderId="50" xfId="0" applyFont="1" applyFill="1" applyBorder="1" applyAlignment="1" applyProtection="1">
      <alignment horizontal="center" vertical="center"/>
      <protection/>
    </xf>
    <xf numFmtId="0" fontId="14" fillId="0" borderId="29" xfId="62" applyFont="1" applyFill="1" applyBorder="1" applyAlignment="1" applyProtection="1">
      <alignment horizontal="center" vertical="center" wrapText="1" shrinkToFit="1"/>
      <protection locked="0"/>
    </xf>
    <xf numFmtId="0" fontId="70" fillId="0" borderId="52" xfId="0" applyFont="1" applyFill="1" applyBorder="1" applyAlignment="1" applyProtection="1">
      <alignment horizontal="center" vertical="center"/>
      <protection/>
    </xf>
    <xf numFmtId="0" fontId="70" fillId="0" borderId="53" xfId="0" applyFont="1" applyFill="1" applyBorder="1" applyAlignment="1" applyProtection="1">
      <alignment horizontal="center" vertical="center"/>
      <protection/>
    </xf>
    <xf numFmtId="0" fontId="70" fillId="0" borderId="54" xfId="0" applyFont="1" applyFill="1" applyBorder="1" applyAlignment="1" applyProtection="1">
      <alignment horizontal="center" vertical="center"/>
      <protection/>
    </xf>
    <xf numFmtId="0" fontId="70" fillId="0" borderId="55" xfId="0" applyFont="1" applyFill="1" applyBorder="1" applyAlignment="1" applyProtection="1">
      <alignment horizontal="center" vertical="center"/>
      <protection/>
    </xf>
    <xf numFmtId="0" fontId="70" fillId="0" borderId="56" xfId="0" applyFont="1" applyFill="1" applyBorder="1" applyAlignment="1" applyProtection="1">
      <alignment horizontal="center" vertical="center"/>
      <protection/>
    </xf>
    <xf numFmtId="0" fontId="70" fillId="0" borderId="57" xfId="0" applyFont="1" applyFill="1" applyBorder="1" applyAlignment="1" applyProtection="1">
      <alignment horizontal="center" vertical="center"/>
      <protection/>
    </xf>
    <xf numFmtId="176" fontId="71" fillId="0" borderId="0" xfId="0" applyNumberFormat="1" applyFont="1" applyFill="1" applyAlignment="1" applyProtection="1">
      <alignment horizontal="center" vertical="center"/>
      <protection/>
    </xf>
    <xf numFmtId="0" fontId="87" fillId="0" borderId="29" xfId="0" applyFont="1" applyFill="1" applyBorder="1" applyAlignment="1" applyProtection="1">
      <alignment horizontal="center" vertical="center" wrapText="1" shrinkToFit="1"/>
      <protection/>
    </xf>
    <xf numFmtId="0" fontId="14" fillId="0" borderId="49" xfId="0" applyFont="1" applyFill="1" applyBorder="1" applyAlignment="1" applyProtection="1">
      <alignment horizontal="center" vertical="center"/>
      <protection/>
    </xf>
    <xf numFmtId="0" fontId="14" fillId="0" borderId="50" xfId="0" applyFont="1" applyFill="1" applyBorder="1" applyAlignment="1" applyProtection="1">
      <alignment horizontal="center" vertical="center"/>
      <protection/>
    </xf>
    <xf numFmtId="0" fontId="11" fillId="0" borderId="22" xfId="0" applyFont="1" applyBorder="1" applyAlignment="1">
      <alignment horizontal="center" vertical="center"/>
    </xf>
    <xf numFmtId="0" fontId="11" fillId="0" borderId="58" xfId="0" applyFont="1" applyBorder="1" applyAlignment="1">
      <alignment horizontal="center" vertical="center" shrinkToFit="1"/>
    </xf>
    <xf numFmtId="0" fontId="11" fillId="0" borderId="59" xfId="0" applyFont="1" applyBorder="1" applyAlignment="1">
      <alignment horizontal="center" vertical="center"/>
    </xf>
    <xf numFmtId="0" fontId="11" fillId="0" borderId="30" xfId="0" applyFont="1" applyBorder="1" applyAlignment="1">
      <alignment horizontal="center" vertical="center"/>
    </xf>
    <xf numFmtId="0" fontId="11" fillId="0" borderId="44" xfId="0" applyFont="1" applyBorder="1" applyAlignment="1">
      <alignment horizontal="center" vertical="center"/>
    </xf>
    <xf numFmtId="0" fontId="9" fillId="0" borderId="0" xfId="0" applyFont="1" applyAlignment="1">
      <alignment horizontal="center" vertical="center" shrinkToFit="1"/>
    </xf>
    <xf numFmtId="0" fontId="9" fillId="0" borderId="0" xfId="0" applyFont="1" applyAlignment="1">
      <alignment horizontal="center" vertical="center"/>
    </xf>
    <xf numFmtId="0" fontId="11" fillId="0" borderId="36" xfId="0" applyFont="1" applyBorder="1" applyAlignment="1">
      <alignment horizontal="center" vertical="center"/>
    </xf>
    <xf numFmtId="0" fontId="11" fillId="0" borderId="0"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77" fillId="0" borderId="62" xfId="0" applyFont="1" applyBorder="1" applyAlignment="1">
      <alignment horizontal="center" vertical="center"/>
    </xf>
    <xf numFmtId="0" fontId="77" fillId="0" borderId="63" xfId="0" applyFont="1" applyBorder="1" applyAlignment="1">
      <alignment horizontal="center" vertical="center"/>
    </xf>
    <xf numFmtId="0" fontId="77" fillId="0" borderId="64" xfId="0" applyFont="1" applyBorder="1" applyAlignment="1">
      <alignment horizontal="center" vertical="center"/>
    </xf>
    <xf numFmtId="0" fontId="77" fillId="0" borderId="65" xfId="0" applyFont="1" applyBorder="1" applyAlignment="1">
      <alignment horizontal="center" vertical="center"/>
    </xf>
    <xf numFmtId="0" fontId="77" fillId="0" borderId="66" xfId="0" applyFont="1" applyBorder="1" applyAlignment="1">
      <alignment horizontal="center" vertical="center"/>
    </xf>
    <xf numFmtId="0" fontId="77"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20" fontId="11" fillId="0" borderId="18" xfId="0" applyNumberFormat="1" applyFont="1" applyBorder="1" applyAlignment="1">
      <alignment horizontal="center" vertical="center"/>
    </xf>
    <xf numFmtId="0" fontId="11" fillId="0" borderId="20" xfId="0" applyFont="1" applyBorder="1" applyAlignment="1">
      <alignment horizontal="center" vertical="center"/>
    </xf>
    <xf numFmtId="0" fontId="11" fillId="0" borderId="17" xfId="0" applyFont="1" applyBorder="1" applyAlignment="1">
      <alignment horizontal="center" vertical="center"/>
    </xf>
    <xf numFmtId="20" fontId="12" fillId="0" borderId="18" xfId="0" applyNumberFormat="1" applyFont="1" applyBorder="1" applyAlignment="1">
      <alignment horizontal="center" vertical="center"/>
    </xf>
    <xf numFmtId="20" fontId="12" fillId="0" borderId="20" xfId="0" applyNumberFormat="1" applyFont="1" applyBorder="1" applyAlignment="1">
      <alignment horizontal="center" vertical="center"/>
    </xf>
    <xf numFmtId="20" fontId="11" fillId="0" borderId="29" xfId="0" applyNumberFormat="1"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18" xfId="0" applyFont="1" applyBorder="1" applyAlignment="1">
      <alignment horizontal="center" vertical="center"/>
    </xf>
    <xf numFmtId="0" fontId="11" fillId="0" borderId="28" xfId="0" applyFont="1" applyBorder="1" applyAlignment="1">
      <alignment horizontal="center" vertical="center"/>
    </xf>
    <xf numFmtId="20" fontId="11" fillId="0" borderId="75" xfId="0" applyNumberFormat="1" applyFont="1" applyBorder="1" applyAlignment="1">
      <alignment horizontal="center" vertical="center"/>
    </xf>
    <xf numFmtId="0" fontId="11" fillId="0" borderId="76" xfId="0" applyFont="1" applyBorder="1" applyAlignment="1">
      <alignment horizontal="center" vertical="center"/>
    </xf>
    <xf numFmtId="20" fontId="12" fillId="0" borderId="75" xfId="0" applyNumberFormat="1" applyFont="1" applyBorder="1" applyAlignment="1">
      <alignment horizontal="center" vertical="center"/>
    </xf>
    <xf numFmtId="20" fontId="12" fillId="0" borderId="22" xfId="0" applyNumberFormat="1" applyFont="1" applyBorder="1" applyAlignment="1">
      <alignment horizontal="center" vertical="center"/>
    </xf>
    <xf numFmtId="0" fontId="11" fillId="0" borderId="77" xfId="0" applyFont="1" applyBorder="1" applyAlignment="1">
      <alignment horizontal="center" vertical="center"/>
    </xf>
    <xf numFmtId="0" fontId="11" fillId="0" borderId="25" xfId="0" applyFont="1" applyBorder="1" applyAlignment="1">
      <alignment horizontal="center" vertical="center"/>
    </xf>
    <xf numFmtId="0" fontId="11" fillId="0" borderId="78" xfId="0" applyFont="1" applyBorder="1" applyAlignment="1">
      <alignment horizontal="center" vertical="center"/>
    </xf>
    <xf numFmtId="0" fontId="11" fillId="0" borderId="33" xfId="0" applyFont="1" applyBorder="1" applyAlignment="1">
      <alignment horizontal="center" vertical="center"/>
    </xf>
    <xf numFmtId="20" fontId="12" fillId="0" borderId="77" xfId="0" applyNumberFormat="1" applyFont="1" applyBorder="1" applyAlignment="1">
      <alignment horizontal="center" vertical="center"/>
    </xf>
    <xf numFmtId="20" fontId="12" fillId="0" borderId="25" xfId="0" applyNumberFormat="1" applyFont="1" applyBorder="1" applyAlignment="1">
      <alignment horizontal="center" vertical="center"/>
    </xf>
    <xf numFmtId="0" fontId="11" fillId="0" borderId="79" xfId="0" applyFont="1" applyBorder="1" applyAlignment="1">
      <alignment horizontal="center" vertical="center" shrinkToFit="1"/>
    </xf>
    <xf numFmtId="20" fontId="11" fillId="0" borderId="59" xfId="0" applyNumberFormat="1" applyFont="1" applyBorder="1" applyAlignment="1">
      <alignment horizontal="center" vertical="center"/>
    </xf>
    <xf numFmtId="0" fontId="11" fillId="0" borderId="3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77" fillId="0" borderId="62" xfId="0" applyFont="1" applyFill="1" applyBorder="1" applyAlignment="1">
      <alignment horizontal="center" vertical="center"/>
    </xf>
    <xf numFmtId="0" fontId="77" fillId="0" borderId="63" xfId="0" applyFont="1" applyFill="1" applyBorder="1" applyAlignment="1">
      <alignment horizontal="center" vertical="center"/>
    </xf>
    <xf numFmtId="0" fontId="77" fillId="0" borderId="64" xfId="0" applyFont="1" applyFill="1" applyBorder="1" applyAlignment="1">
      <alignment horizontal="center" vertical="center"/>
    </xf>
    <xf numFmtId="0" fontId="77" fillId="0" borderId="65" xfId="0" applyFont="1" applyFill="1" applyBorder="1" applyAlignment="1">
      <alignment horizontal="center" vertical="center"/>
    </xf>
    <xf numFmtId="0" fontId="77" fillId="0" borderId="66" xfId="0" applyFont="1" applyFill="1" applyBorder="1" applyAlignment="1">
      <alignment horizontal="center" vertical="center"/>
    </xf>
    <xf numFmtId="0" fontId="77" fillId="0" borderId="67"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xf>
    <xf numFmtId="20" fontId="11" fillId="0" borderId="29" xfId="0" applyNumberFormat="1"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1" fillId="0" borderId="18"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8" xfId="0" applyFont="1" applyFill="1" applyBorder="1" applyAlignment="1">
      <alignment horizontal="center" vertical="center"/>
    </xf>
    <xf numFmtId="20" fontId="11" fillId="0" borderId="75" xfId="0" applyNumberFormat="1" applyFont="1" applyFill="1" applyBorder="1" applyAlignment="1">
      <alignment horizontal="center" vertical="center"/>
    </xf>
    <xf numFmtId="0" fontId="11" fillId="0" borderId="22" xfId="0" applyFont="1" applyFill="1" applyBorder="1" applyAlignment="1">
      <alignment horizontal="center" vertical="center"/>
    </xf>
    <xf numFmtId="0" fontId="11" fillId="0" borderId="76" xfId="0" applyFont="1" applyFill="1" applyBorder="1" applyAlignment="1">
      <alignment horizontal="center" vertical="center"/>
    </xf>
    <xf numFmtId="20" fontId="12" fillId="0" borderId="75" xfId="0" applyNumberFormat="1" applyFont="1" applyFill="1" applyBorder="1" applyAlignment="1">
      <alignment horizontal="center" vertical="center"/>
    </xf>
    <xf numFmtId="20" fontId="12" fillId="0" borderId="22" xfId="0" applyNumberFormat="1" applyFont="1" applyFill="1" applyBorder="1" applyAlignment="1">
      <alignment horizontal="center" vertical="center"/>
    </xf>
    <xf numFmtId="0" fontId="11" fillId="0" borderId="58" xfId="0" applyFont="1" applyFill="1" applyBorder="1" applyAlignment="1">
      <alignment horizontal="center" vertical="center" shrinkToFit="1"/>
    </xf>
    <xf numFmtId="20" fontId="11" fillId="0" borderId="59"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11" fillId="0" borderId="44" xfId="0" applyFont="1" applyFill="1" applyBorder="1" applyAlignment="1">
      <alignment horizontal="center" vertical="center"/>
    </xf>
    <xf numFmtId="20" fontId="11" fillId="0" borderId="18" xfId="0" applyNumberFormat="1" applyFont="1" applyFill="1" applyBorder="1" applyAlignment="1">
      <alignment horizontal="center" vertical="center"/>
    </xf>
    <xf numFmtId="0" fontId="11" fillId="0" borderId="17" xfId="0" applyFont="1" applyFill="1" applyBorder="1" applyAlignment="1">
      <alignment horizontal="center" vertical="center"/>
    </xf>
    <xf numFmtId="20" fontId="12" fillId="0" borderId="18" xfId="0" applyNumberFormat="1" applyFont="1" applyFill="1" applyBorder="1" applyAlignment="1">
      <alignment horizontal="center" vertical="center"/>
    </xf>
    <xf numFmtId="20" fontId="12" fillId="0" borderId="20" xfId="0" applyNumberFormat="1" applyFont="1" applyFill="1" applyBorder="1" applyAlignment="1">
      <alignment horizontal="center" vertical="center"/>
    </xf>
    <xf numFmtId="0" fontId="11" fillId="0" borderId="77"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33" xfId="0" applyFont="1" applyFill="1" applyBorder="1" applyAlignment="1">
      <alignment horizontal="center" vertical="center"/>
    </xf>
    <xf numFmtId="20" fontId="12" fillId="0" borderId="77" xfId="0" applyNumberFormat="1" applyFont="1" applyFill="1" applyBorder="1" applyAlignment="1">
      <alignment horizontal="center" vertical="center"/>
    </xf>
    <xf numFmtId="20" fontId="12" fillId="0" borderId="25" xfId="0" applyNumberFormat="1" applyFont="1" applyFill="1" applyBorder="1" applyAlignment="1">
      <alignment horizontal="center" vertical="center"/>
    </xf>
    <xf numFmtId="0" fontId="11" fillId="0" borderId="79" xfId="0" applyFont="1" applyFill="1" applyBorder="1" applyAlignment="1">
      <alignment horizontal="center" vertical="center" shrinkToFit="1"/>
    </xf>
    <xf numFmtId="0" fontId="11" fillId="0" borderId="78"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0" xfId="0" applyFont="1" applyFill="1" applyBorder="1" applyAlignment="1">
      <alignment horizontal="center" vertical="center"/>
    </xf>
    <xf numFmtId="20" fontId="11" fillId="0" borderId="58" xfId="0" applyNumberFormat="1" applyFont="1" applyFill="1" applyBorder="1" applyAlignment="1">
      <alignment horizontal="center" vertical="center" shrinkToFit="1"/>
    </xf>
    <xf numFmtId="20" fontId="11" fillId="0" borderId="58" xfId="0" applyNumberFormat="1" applyFont="1" applyFill="1" applyBorder="1" applyAlignment="1">
      <alignment horizontal="center" vertical="center"/>
    </xf>
    <xf numFmtId="0" fontId="11" fillId="0" borderId="58" xfId="0" applyFont="1" applyFill="1" applyBorder="1" applyAlignment="1">
      <alignment horizontal="center" vertical="center"/>
    </xf>
    <xf numFmtId="0" fontId="11" fillId="0" borderId="80" xfId="0" applyFont="1" applyFill="1" applyBorder="1" applyAlignment="1">
      <alignment horizontal="center" vertical="center"/>
    </xf>
    <xf numFmtId="20" fontId="11" fillId="0" borderId="81" xfId="0" applyNumberFormat="1" applyFont="1" applyFill="1" applyBorder="1" applyAlignment="1">
      <alignment horizontal="center" vertical="center"/>
    </xf>
    <xf numFmtId="0" fontId="11" fillId="0" borderId="34"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6" xfId="0" applyFont="1" applyFill="1" applyBorder="1" applyAlignment="1">
      <alignment horizontal="center" vertical="center"/>
    </xf>
    <xf numFmtId="20" fontId="11" fillId="0" borderId="29" xfId="0" applyNumberFormat="1" applyFont="1" applyFill="1" applyBorder="1" applyAlignment="1">
      <alignment horizontal="center" vertical="center"/>
    </xf>
    <xf numFmtId="20" fontId="11" fillId="0" borderId="77" xfId="0" applyNumberFormat="1" applyFont="1" applyFill="1" applyBorder="1" applyAlignment="1">
      <alignment horizontal="center" vertical="center"/>
    </xf>
    <xf numFmtId="20" fontId="11" fillId="0" borderId="79" xfId="0" applyNumberFormat="1" applyFont="1" applyFill="1" applyBorder="1" applyAlignment="1">
      <alignment horizontal="center" vertical="center" shrinkToFit="1"/>
    </xf>
    <xf numFmtId="0" fontId="11" fillId="0" borderId="79"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6" xfId="0" applyFont="1" applyFill="1" applyBorder="1" applyAlignment="1">
      <alignment horizontal="center" vertical="center"/>
    </xf>
    <xf numFmtId="0" fontId="11" fillId="38" borderId="18" xfId="0" applyFont="1" applyFill="1" applyBorder="1" applyAlignment="1">
      <alignment horizontal="center" vertical="center"/>
    </xf>
    <xf numFmtId="0" fontId="11" fillId="38" borderId="20" xfId="0" applyFont="1" applyFill="1" applyBorder="1" applyAlignment="1">
      <alignment horizontal="center" vertical="center"/>
    </xf>
    <xf numFmtId="0" fontId="11" fillId="38" borderId="28" xfId="0" applyFont="1" applyFill="1" applyBorder="1" applyAlignment="1">
      <alignment horizontal="center" vertical="center"/>
    </xf>
    <xf numFmtId="0" fontId="11" fillId="38" borderId="77" xfId="0" applyFont="1" applyFill="1" applyBorder="1" applyAlignment="1">
      <alignment horizontal="center" vertical="center"/>
    </xf>
    <xf numFmtId="0" fontId="11" fillId="38" borderId="25" xfId="0" applyFont="1" applyFill="1" applyBorder="1" applyAlignment="1">
      <alignment horizontal="center" vertical="center"/>
    </xf>
    <xf numFmtId="0" fontId="11" fillId="38" borderId="33" xfId="0" applyFont="1" applyFill="1" applyBorder="1" applyAlignment="1">
      <alignment horizontal="center" vertical="center"/>
    </xf>
    <xf numFmtId="20" fontId="12" fillId="38" borderId="77" xfId="0" applyNumberFormat="1" applyFont="1" applyFill="1" applyBorder="1" applyAlignment="1">
      <alignment horizontal="center" vertical="center"/>
    </xf>
    <xf numFmtId="20" fontId="12" fillId="38" borderId="25" xfId="0" applyNumberFormat="1" applyFont="1" applyFill="1" applyBorder="1" applyAlignment="1">
      <alignment horizontal="center" vertical="center"/>
    </xf>
    <xf numFmtId="0" fontId="11" fillId="38" borderId="79" xfId="0" applyFont="1" applyFill="1" applyBorder="1" applyAlignment="1">
      <alignment horizontal="center" vertical="center" shrinkToFit="1"/>
    </xf>
    <xf numFmtId="0" fontId="11" fillId="38" borderId="78" xfId="0" applyFont="1" applyFill="1" applyBorder="1" applyAlignment="1">
      <alignment horizontal="center" vertical="center"/>
    </xf>
    <xf numFmtId="20" fontId="11" fillId="38" borderId="18" xfId="0" applyNumberFormat="1" applyFont="1" applyFill="1" applyBorder="1" applyAlignment="1">
      <alignment horizontal="center" vertical="center"/>
    </xf>
    <xf numFmtId="0" fontId="11" fillId="38" borderId="17" xfId="0" applyFont="1" applyFill="1" applyBorder="1" applyAlignment="1">
      <alignment horizontal="center" vertical="center"/>
    </xf>
    <xf numFmtId="20" fontId="12" fillId="38" borderId="18" xfId="0" applyNumberFormat="1" applyFont="1" applyFill="1" applyBorder="1" applyAlignment="1">
      <alignment horizontal="center" vertical="center"/>
    </xf>
    <xf numFmtId="20" fontId="12" fillId="38" borderId="20" xfId="0" applyNumberFormat="1" applyFont="1" applyFill="1" applyBorder="1" applyAlignment="1">
      <alignment horizontal="center" vertical="center"/>
    </xf>
    <xf numFmtId="0" fontId="11" fillId="38" borderId="29" xfId="0" applyFont="1" applyFill="1" applyBorder="1" applyAlignment="1">
      <alignment horizontal="center" vertical="center" shrinkToFit="1"/>
    </xf>
    <xf numFmtId="20" fontId="11" fillId="38" borderId="59" xfId="0" applyNumberFormat="1" applyFont="1" applyFill="1" applyBorder="1" applyAlignment="1">
      <alignment horizontal="center" vertical="center"/>
    </xf>
    <xf numFmtId="0" fontId="11" fillId="38" borderId="30" xfId="0" applyFont="1" applyFill="1" applyBorder="1" applyAlignment="1">
      <alignment horizontal="center" vertical="center"/>
    </xf>
    <xf numFmtId="0" fontId="11" fillId="38" borderId="44" xfId="0" applyFont="1" applyFill="1" applyBorder="1" applyAlignment="1">
      <alignment horizontal="center" vertical="center"/>
    </xf>
    <xf numFmtId="20" fontId="11" fillId="38" borderId="29" xfId="0" applyNumberFormat="1" applyFont="1" applyFill="1" applyBorder="1" applyAlignment="1">
      <alignment horizontal="center" vertical="center" shrinkToFit="1"/>
    </xf>
    <xf numFmtId="20" fontId="11" fillId="38" borderId="75" xfId="0" applyNumberFormat="1" applyFont="1" applyFill="1" applyBorder="1" applyAlignment="1">
      <alignment horizontal="center" vertical="center"/>
    </xf>
    <xf numFmtId="0" fontId="11" fillId="38" borderId="22" xfId="0" applyFont="1" applyFill="1" applyBorder="1" applyAlignment="1">
      <alignment horizontal="center" vertical="center"/>
    </xf>
    <xf numFmtId="0" fontId="11" fillId="38" borderId="76" xfId="0" applyFont="1" applyFill="1" applyBorder="1" applyAlignment="1">
      <alignment horizontal="center" vertical="center"/>
    </xf>
    <xf numFmtId="20" fontId="11" fillId="38" borderId="58" xfId="0" applyNumberFormat="1" applyFont="1" applyFill="1" applyBorder="1" applyAlignment="1">
      <alignment horizontal="center" vertical="center" shrinkToFit="1"/>
    </xf>
    <xf numFmtId="0" fontId="11" fillId="38" borderId="58" xfId="0" applyFont="1" applyFill="1" applyBorder="1" applyAlignment="1">
      <alignment horizontal="center" vertical="center" shrinkToFit="1"/>
    </xf>
    <xf numFmtId="0" fontId="11" fillId="38" borderId="36" xfId="0" applyFont="1" applyFill="1" applyBorder="1" applyAlignment="1">
      <alignment horizontal="center" vertical="center"/>
    </xf>
    <xf numFmtId="0" fontId="11" fillId="38" borderId="0" xfId="0" applyFont="1" applyFill="1" applyBorder="1" applyAlignment="1">
      <alignment horizontal="center" vertical="center"/>
    </xf>
    <xf numFmtId="0" fontId="11" fillId="38" borderId="60" xfId="0" applyFont="1" applyFill="1" applyBorder="1" applyAlignment="1">
      <alignment horizontal="center" vertical="center"/>
    </xf>
    <xf numFmtId="0" fontId="11" fillId="38" borderId="61" xfId="0" applyFont="1" applyFill="1" applyBorder="1" applyAlignment="1">
      <alignment horizontal="center" vertical="center"/>
    </xf>
    <xf numFmtId="0" fontId="77" fillId="38" borderId="62" xfId="0" applyFont="1" applyFill="1" applyBorder="1" applyAlignment="1">
      <alignment horizontal="center" vertical="center"/>
    </xf>
    <xf numFmtId="0" fontId="77" fillId="38" borderId="63" xfId="0" applyFont="1" applyFill="1" applyBorder="1" applyAlignment="1">
      <alignment horizontal="center" vertical="center"/>
    </xf>
    <xf numFmtId="0" fontId="77" fillId="38" borderId="64" xfId="0" applyFont="1" applyFill="1" applyBorder="1" applyAlignment="1">
      <alignment horizontal="center" vertical="center"/>
    </xf>
    <xf numFmtId="0" fontId="77" fillId="38" borderId="65" xfId="0" applyFont="1" applyFill="1" applyBorder="1" applyAlignment="1">
      <alignment horizontal="center" vertical="center"/>
    </xf>
    <xf numFmtId="0" fontId="77" fillId="38" borderId="66" xfId="0" applyFont="1" applyFill="1" applyBorder="1" applyAlignment="1">
      <alignment horizontal="center" vertical="center"/>
    </xf>
    <xf numFmtId="0" fontId="77" fillId="38" borderId="67" xfId="0" applyFont="1" applyFill="1" applyBorder="1" applyAlignment="1">
      <alignment horizontal="center" vertical="center"/>
    </xf>
    <xf numFmtId="0" fontId="11" fillId="38" borderId="68" xfId="0" applyFont="1" applyFill="1" applyBorder="1" applyAlignment="1">
      <alignment horizontal="center" vertical="center"/>
    </xf>
    <xf numFmtId="0" fontId="11" fillId="38" borderId="69" xfId="0" applyFont="1" applyFill="1" applyBorder="1" applyAlignment="1">
      <alignment horizontal="center" vertical="center"/>
    </xf>
    <xf numFmtId="0" fontId="11" fillId="38" borderId="70" xfId="0" applyFont="1" applyFill="1" applyBorder="1" applyAlignment="1">
      <alignment horizontal="center" vertical="center"/>
    </xf>
    <xf numFmtId="0" fontId="11" fillId="38" borderId="71" xfId="0" applyFont="1" applyFill="1" applyBorder="1" applyAlignment="1">
      <alignment horizontal="center" vertical="center"/>
    </xf>
    <xf numFmtId="0" fontId="11" fillId="38" borderId="72" xfId="0" applyFont="1" applyFill="1" applyBorder="1" applyAlignment="1">
      <alignment horizontal="center" vertical="center"/>
    </xf>
    <xf numFmtId="0" fontId="11" fillId="38" borderId="73" xfId="0" applyFont="1" applyFill="1" applyBorder="1" applyAlignment="1">
      <alignment horizontal="center" vertical="center"/>
    </xf>
    <xf numFmtId="0" fontId="11" fillId="38" borderId="74" xfId="0" applyFont="1" applyFill="1" applyBorder="1" applyAlignment="1">
      <alignment horizontal="center" vertical="center"/>
    </xf>
    <xf numFmtId="20" fontId="70" fillId="0" borderId="18" xfId="0" applyNumberFormat="1" applyFont="1" applyFill="1" applyBorder="1" applyAlignment="1">
      <alignment horizontal="center" vertical="center"/>
    </xf>
    <xf numFmtId="20" fontId="70" fillId="0" borderId="20" xfId="0" applyNumberFormat="1" applyFont="1" applyFill="1" applyBorder="1" applyAlignment="1">
      <alignment horizontal="center" vertical="center"/>
    </xf>
    <xf numFmtId="0" fontId="70" fillId="0" borderId="20" xfId="0" applyFont="1" applyFill="1" applyBorder="1" applyAlignment="1">
      <alignment horizontal="center" vertical="center"/>
    </xf>
    <xf numFmtId="20" fontId="70" fillId="0" borderId="75" xfId="0" applyNumberFormat="1" applyFont="1" applyFill="1" applyBorder="1" applyAlignment="1">
      <alignment horizontal="center" vertical="center"/>
    </xf>
    <xf numFmtId="20" fontId="70" fillId="0" borderId="22" xfId="0" applyNumberFormat="1" applyFont="1" applyFill="1" applyBorder="1" applyAlignment="1">
      <alignment horizontal="center" vertical="center"/>
    </xf>
    <xf numFmtId="0" fontId="70" fillId="0" borderId="22" xfId="0" applyFont="1" applyFill="1" applyBorder="1" applyAlignment="1">
      <alignment horizontal="center" vertical="center"/>
    </xf>
    <xf numFmtId="0" fontId="70" fillId="0" borderId="36" xfId="0" applyFont="1" applyFill="1" applyBorder="1" applyAlignment="1">
      <alignment horizontal="center" vertical="center"/>
    </xf>
    <xf numFmtId="0" fontId="70" fillId="0" borderId="68" xfId="0" applyFont="1" applyFill="1" applyBorder="1" applyAlignment="1">
      <alignment horizontal="center" vertical="center"/>
    </xf>
    <xf numFmtId="0" fontId="70" fillId="0" borderId="69" xfId="0" applyFont="1" applyFill="1" applyBorder="1" applyAlignment="1">
      <alignment horizontal="center" vertical="center"/>
    </xf>
    <xf numFmtId="0" fontId="70" fillId="0" borderId="70" xfId="0" applyFont="1" applyFill="1" applyBorder="1" applyAlignment="1">
      <alignment horizontal="center" vertical="center"/>
    </xf>
    <xf numFmtId="0" fontId="70" fillId="0" borderId="71" xfId="0" applyFont="1" applyFill="1" applyBorder="1" applyAlignment="1">
      <alignment horizontal="center" vertical="center"/>
    </xf>
    <xf numFmtId="0" fontId="11" fillId="39" borderId="18" xfId="0" applyFont="1" applyFill="1" applyBorder="1" applyAlignment="1">
      <alignment horizontal="center" vertical="center"/>
    </xf>
    <xf numFmtId="0" fontId="11" fillId="39" borderId="20" xfId="0" applyFont="1" applyFill="1" applyBorder="1" applyAlignment="1">
      <alignment horizontal="center" vertical="center"/>
    </xf>
    <xf numFmtId="0" fontId="11" fillId="39" borderId="28" xfId="0" applyFont="1" applyFill="1" applyBorder="1" applyAlignment="1">
      <alignment horizontal="center" vertical="center"/>
    </xf>
    <xf numFmtId="0" fontId="11" fillId="39" borderId="77" xfId="0" applyFont="1" applyFill="1" applyBorder="1" applyAlignment="1">
      <alignment horizontal="center" vertical="center"/>
    </xf>
    <xf numFmtId="0" fontId="11" fillId="39" borderId="25" xfId="0" applyFont="1" applyFill="1" applyBorder="1" applyAlignment="1">
      <alignment horizontal="center" vertical="center"/>
    </xf>
    <xf numFmtId="0" fontId="11" fillId="39" borderId="33" xfId="0" applyFont="1" applyFill="1" applyBorder="1" applyAlignment="1">
      <alignment horizontal="center" vertical="center"/>
    </xf>
    <xf numFmtId="20" fontId="12" fillId="39" borderId="77" xfId="0" applyNumberFormat="1" applyFont="1" applyFill="1" applyBorder="1" applyAlignment="1">
      <alignment horizontal="center" vertical="center"/>
    </xf>
    <xf numFmtId="20" fontId="12" fillId="39" borderId="25" xfId="0" applyNumberFormat="1" applyFont="1" applyFill="1" applyBorder="1" applyAlignment="1">
      <alignment horizontal="center" vertical="center"/>
    </xf>
    <xf numFmtId="0" fontId="11" fillId="39" borderId="79" xfId="0" applyFont="1" applyFill="1" applyBorder="1" applyAlignment="1">
      <alignment horizontal="center" vertical="center" shrinkToFit="1"/>
    </xf>
    <xf numFmtId="0" fontId="11" fillId="39" borderId="78" xfId="0" applyFont="1" applyFill="1" applyBorder="1" applyAlignment="1">
      <alignment horizontal="center" vertical="center"/>
    </xf>
    <xf numFmtId="20" fontId="11" fillId="39" borderId="18" xfId="0" applyNumberFormat="1" applyFont="1" applyFill="1" applyBorder="1" applyAlignment="1">
      <alignment horizontal="center" vertical="center"/>
    </xf>
    <xf numFmtId="0" fontId="11" fillId="39" borderId="17" xfId="0" applyFont="1" applyFill="1" applyBorder="1" applyAlignment="1">
      <alignment horizontal="center" vertical="center"/>
    </xf>
    <xf numFmtId="20" fontId="12" fillId="39" borderId="18" xfId="0" applyNumberFormat="1" applyFont="1" applyFill="1" applyBorder="1" applyAlignment="1">
      <alignment horizontal="center" vertical="center"/>
    </xf>
    <xf numFmtId="20" fontId="12" fillId="39" borderId="20" xfId="0" applyNumberFormat="1" applyFont="1" applyFill="1" applyBorder="1" applyAlignment="1">
      <alignment horizontal="center" vertical="center"/>
    </xf>
    <xf numFmtId="0" fontId="11" fillId="39" borderId="29" xfId="0" applyFont="1" applyFill="1" applyBorder="1" applyAlignment="1">
      <alignment horizontal="center" vertical="center" shrinkToFit="1"/>
    </xf>
    <xf numFmtId="20" fontId="11" fillId="39" borderId="59" xfId="0" applyNumberFormat="1" applyFont="1" applyFill="1" applyBorder="1" applyAlignment="1">
      <alignment horizontal="center" vertical="center"/>
    </xf>
    <xf numFmtId="0" fontId="11" fillId="39" borderId="30" xfId="0" applyFont="1" applyFill="1" applyBorder="1" applyAlignment="1">
      <alignment horizontal="center" vertical="center"/>
    </xf>
    <xf numFmtId="0" fontId="11" fillId="39" borderId="44" xfId="0" applyFont="1" applyFill="1" applyBorder="1" applyAlignment="1">
      <alignment horizontal="center" vertical="center"/>
    </xf>
    <xf numFmtId="20" fontId="11" fillId="39" borderId="29" xfId="0" applyNumberFormat="1" applyFont="1" applyFill="1" applyBorder="1" applyAlignment="1">
      <alignment horizontal="center" vertical="center" shrinkToFit="1"/>
    </xf>
    <xf numFmtId="20" fontId="11" fillId="39" borderId="75" xfId="0" applyNumberFormat="1" applyFont="1" applyFill="1" applyBorder="1" applyAlignment="1">
      <alignment horizontal="center" vertical="center"/>
    </xf>
    <xf numFmtId="0" fontId="11" fillId="39" borderId="22" xfId="0" applyFont="1" applyFill="1" applyBorder="1" applyAlignment="1">
      <alignment horizontal="center" vertical="center"/>
    </xf>
    <xf numFmtId="0" fontId="11" fillId="39" borderId="76" xfId="0" applyFont="1" applyFill="1" applyBorder="1" applyAlignment="1">
      <alignment horizontal="center" vertical="center"/>
    </xf>
    <xf numFmtId="20" fontId="12" fillId="39" borderId="75" xfId="0" applyNumberFormat="1" applyFont="1" applyFill="1" applyBorder="1" applyAlignment="1">
      <alignment horizontal="center" vertical="center"/>
    </xf>
    <xf numFmtId="20" fontId="12" fillId="39" borderId="22" xfId="0" applyNumberFormat="1" applyFont="1" applyFill="1" applyBorder="1" applyAlignment="1">
      <alignment horizontal="center" vertical="center"/>
    </xf>
    <xf numFmtId="20" fontId="11" fillId="39" borderId="58" xfId="0" applyNumberFormat="1" applyFont="1" applyFill="1" applyBorder="1" applyAlignment="1">
      <alignment horizontal="center" vertical="center" shrinkToFit="1"/>
    </xf>
    <xf numFmtId="0" fontId="11" fillId="39" borderId="58" xfId="0" applyFont="1" applyFill="1" applyBorder="1" applyAlignment="1">
      <alignment horizontal="center" vertical="center" shrinkToFit="1"/>
    </xf>
    <xf numFmtId="0" fontId="11" fillId="39" borderId="36" xfId="0" applyFont="1" applyFill="1" applyBorder="1" applyAlignment="1">
      <alignment horizontal="center" vertical="center"/>
    </xf>
    <xf numFmtId="0" fontId="11" fillId="39" borderId="0" xfId="0" applyFont="1" applyFill="1" applyBorder="1" applyAlignment="1">
      <alignment horizontal="center" vertical="center"/>
    </xf>
    <xf numFmtId="0" fontId="11" fillId="39" borderId="60" xfId="0" applyFont="1" applyFill="1" applyBorder="1" applyAlignment="1">
      <alignment horizontal="center" vertical="center"/>
    </xf>
    <xf numFmtId="0" fontId="11" fillId="39" borderId="61" xfId="0" applyFont="1" applyFill="1" applyBorder="1" applyAlignment="1">
      <alignment horizontal="center" vertical="center"/>
    </xf>
    <xf numFmtId="0" fontId="77" fillId="39" borderId="62" xfId="0" applyFont="1" applyFill="1" applyBorder="1" applyAlignment="1">
      <alignment horizontal="center" vertical="center"/>
    </xf>
    <xf numFmtId="0" fontId="77" fillId="39" borderId="63" xfId="0" applyFont="1" applyFill="1" applyBorder="1" applyAlignment="1">
      <alignment horizontal="center" vertical="center"/>
    </xf>
    <xf numFmtId="0" fontId="77" fillId="39" borderId="64" xfId="0" applyFont="1" applyFill="1" applyBorder="1" applyAlignment="1">
      <alignment horizontal="center" vertical="center"/>
    </xf>
    <xf numFmtId="0" fontId="77" fillId="39" borderId="65" xfId="0" applyFont="1" applyFill="1" applyBorder="1" applyAlignment="1">
      <alignment horizontal="center" vertical="center"/>
    </xf>
    <xf numFmtId="0" fontId="77" fillId="39" borderId="66" xfId="0" applyFont="1" applyFill="1" applyBorder="1" applyAlignment="1">
      <alignment horizontal="center" vertical="center"/>
    </xf>
    <xf numFmtId="0" fontId="77" fillId="39" borderId="67" xfId="0" applyFont="1" applyFill="1" applyBorder="1" applyAlignment="1">
      <alignment horizontal="center" vertical="center"/>
    </xf>
    <xf numFmtId="0" fontId="11" fillId="39" borderId="68" xfId="0" applyFont="1" applyFill="1" applyBorder="1" applyAlignment="1">
      <alignment horizontal="center" vertical="center"/>
    </xf>
    <xf numFmtId="0" fontId="11" fillId="39" borderId="69" xfId="0" applyFont="1" applyFill="1" applyBorder="1" applyAlignment="1">
      <alignment horizontal="center" vertical="center"/>
    </xf>
    <xf numFmtId="0" fontId="11" fillId="39" borderId="70" xfId="0" applyFont="1" applyFill="1" applyBorder="1" applyAlignment="1">
      <alignment horizontal="center" vertical="center"/>
    </xf>
    <xf numFmtId="0" fontId="11" fillId="39" borderId="71" xfId="0" applyFont="1" applyFill="1" applyBorder="1" applyAlignment="1">
      <alignment horizontal="center" vertical="center"/>
    </xf>
    <xf numFmtId="0" fontId="11" fillId="39" borderId="72" xfId="0" applyFont="1" applyFill="1" applyBorder="1" applyAlignment="1">
      <alignment horizontal="center" vertical="center"/>
    </xf>
    <xf numFmtId="0" fontId="11" fillId="39" borderId="73" xfId="0" applyFont="1" applyFill="1" applyBorder="1" applyAlignment="1">
      <alignment horizontal="center" vertical="center"/>
    </xf>
    <xf numFmtId="0" fontId="11" fillId="39" borderId="74" xfId="0" applyFont="1" applyFill="1" applyBorder="1" applyAlignment="1">
      <alignment horizontal="center" vertical="center"/>
    </xf>
    <xf numFmtId="20" fontId="88" fillId="39" borderId="18" xfId="0" applyNumberFormat="1" applyFont="1" applyFill="1" applyBorder="1" applyAlignment="1">
      <alignment horizontal="center" vertical="center"/>
    </xf>
    <xf numFmtId="0" fontId="88" fillId="39" borderId="20" xfId="0" applyFont="1" applyFill="1" applyBorder="1" applyAlignment="1">
      <alignment horizontal="center" vertical="center"/>
    </xf>
    <xf numFmtId="0" fontId="88" fillId="39" borderId="17" xfId="0" applyFont="1" applyFill="1" applyBorder="1" applyAlignment="1">
      <alignment horizontal="center" vertical="center"/>
    </xf>
    <xf numFmtId="20" fontId="88" fillId="39" borderId="75" xfId="0" applyNumberFormat="1" applyFont="1" applyFill="1" applyBorder="1" applyAlignment="1">
      <alignment horizontal="center" vertical="center"/>
    </xf>
    <xf numFmtId="0" fontId="88" fillId="39" borderId="22" xfId="0" applyFont="1" applyFill="1" applyBorder="1" applyAlignment="1">
      <alignment horizontal="center" vertical="center"/>
    </xf>
    <xf numFmtId="0" fontId="88" fillId="39" borderId="76" xfId="0" applyFont="1" applyFill="1" applyBorder="1" applyAlignment="1">
      <alignment horizontal="center" vertical="center"/>
    </xf>
    <xf numFmtId="0" fontId="11" fillId="0" borderId="59" xfId="0" applyFont="1" applyFill="1" applyBorder="1" applyAlignment="1">
      <alignment horizontal="center" vertical="center"/>
    </xf>
    <xf numFmtId="0" fontId="11" fillId="39" borderId="59" xfId="0" applyFont="1" applyFill="1" applyBorder="1" applyAlignment="1">
      <alignment horizontal="center" vertical="center"/>
    </xf>
    <xf numFmtId="0" fontId="9" fillId="0" borderId="0" xfId="0" applyFont="1" applyFill="1" applyAlignment="1">
      <alignment horizontal="center" vertical="center" shrinkToFit="1"/>
    </xf>
    <xf numFmtId="0" fontId="9" fillId="0" borderId="0" xfId="0" applyFont="1" applyFill="1" applyAlignment="1">
      <alignment horizontal="center" vertical="center"/>
    </xf>
    <xf numFmtId="0" fontId="77" fillId="0" borderId="30" xfId="0" applyFont="1" applyFill="1" applyBorder="1" applyAlignment="1">
      <alignment horizontal="center" vertical="center"/>
    </xf>
    <xf numFmtId="20" fontId="77" fillId="0" borderId="77" xfId="0" applyNumberFormat="1" applyFont="1" applyFill="1" applyBorder="1" applyAlignment="1">
      <alignment horizontal="center" vertical="center"/>
    </xf>
    <xf numFmtId="20" fontId="77" fillId="0" borderId="25" xfId="0" applyNumberFormat="1" applyFont="1" applyFill="1" applyBorder="1" applyAlignment="1">
      <alignment horizontal="center" vertical="center"/>
    </xf>
    <xf numFmtId="0" fontId="77" fillId="0" borderId="25" xfId="0" applyFont="1" applyFill="1" applyBorder="1" applyAlignment="1">
      <alignment horizontal="center" vertical="center"/>
    </xf>
    <xf numFmtId="20" fontId="77" fillId="0" borderId="59" xfId="0" applyNumberFormat="1" applyFont="1" applyFill="1" applyBorder="1" applyAlignment="1">
      <alignment horizontal="center" vertical="center"/>
    </xf>
    <xf numFmtId="20" fontId="77" fillId="0" borderId="30" xfId="0" applyNumberFormat="1" applyFont="1" applyFill="1" applyBorder="1" applyAlignment="1">
      <alignment horizontal="center" vertical="center"/>
    </xf>
    <xf numFmtId="0" fontId="12" fillId="39" borderId="22" xfId="0" applyFont="1" applyFill="1" applyBorder="1" applyAlignment="1">
      <alignment horizontal="center" vertical="center"/>
    </xf>
    <xf numFmtId="0" fontId="12" fillId="39" borderId="20" xfId="0" applyFont="1" applyFill="1" applyBorder="1" applyAlignment="1">
      <alignment horizontal="center" vertical="center"/>
    </xf>
    <xf numFmtId="20" fontId="16"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xf>
    <xf numFmtId="0" fontId="16" fillId="0" borderId="17" xfId="0" applyFont="1" applyFill="1" applyBorder="1" applyAlignment="1">
      <alignment horizontal="center" vertical="center"/>
    </xf>
    <xf numFmtId="20" fontId="16" fillId="0" borderId="77" xfId="0" applyNumberFormat="1" applyFont="1" applyFill="1" applyBorder="1" applyAlignment="1">
      <alignment horizontal="center" vertical="center"/>
    </xf>
    <xf numFmtId="0" fontId="16" fillId="0" borderId="25" xfId="0" applyFont="1" applyFill="1" applyBorder="1" applyAlignment="1">
      <alignment horizontal="center" vertical="center"/>
    </xf>
    <xf numFmtId="0" fontId="16" fillId="0" borderId="33" xfId="0" applyFont="1" applyFill="1" applyBorder="1" applyAlignment="1">
      <alignment horizontal="center" vertical="center"/>
    </xf>
    <xf numFmtId="20" fontId="12" fillId="0" borderId="83" xfId="0" applyNumberFormat="1" applyFont="1" applyFill="1" applyBorder="1" applyAlignment="1">
      <alignment horizontal="center" vertical="center"/>
    </xf>
    <xf numFmtId="20" fontId="12" fillId="0" borderId="36" xfId="0" applyNumberFormat="1" applyFont="1" applyFill="1" applyBorder="1" applyAlignment="1">
      <alignment horizontal="center" vertical="center"/>
    </xf>
    <xf numFmtId="0" fontId="17" fillId="0" borderId="36" xfId="0" applyFont="1" applyFill="1" applyBorder="1" applyAlignment="1">
      <alignment horizontal="center" vertical="center"/>
    </xf>
    <xf numFmtId="0" fontId="17" fillId="0" borderId="0" xfId="0" applyFont="1" applyFill="1" applyBorder="1" applyAlignment="1">
      <alignment horizontal="center" vertical="center"/>
    </xf>
    <xf numFmtId="20" fontId="12" fillId="0" borderId="59" xfId="0" applyNumberFormat="1" applyFont="1" applyFill="1" applyBorder="1" applyAlignment="1">
      <alignment horizontal="center" vertical="center"/>
    </xf>
    <xf numFmtId="20" fontId="12" fillId="0" borderId="30" xfId="0" applyNumberFormat="1" applyFont="1" applyFill="1" applyBorder="1" applyAlignment="1">
      <alignment horizontal="center" vertical="center"/>
    </xf>
    <xf numFmtId="0" fontId="11" fillId="0" borderId="84" xfId="0" applyFont="1" applyFill="1" applyBorder="1" applyAlignment="1">
      <alignment horizontal="center" vertical="center"/>
    </xf>
    <xf numFmtId="20" fontId="11" fillId="0" borderId="83" xfId="0" applyNumberFormat="1" applyFont="1" applyFill="1" applyBorder="1" applyAlignment="1">
      <alignment horizontal="center" vertical="center"/>
    </xf>
    <xf numFmtId="20" fontId="12" fillId="0" borderId="81" xfId="0" applyNumberFormat="1" applyFont="1" applyFill="1" applyBorder="1" applyAlignment="1">
      <alignment horizontal="center" vertical="center"/>
    </xf>
    <xf numFmtId="20" fontId="12" fillId="0" borderId="34" xfId="0" applyNumberFormat="1" applyFont="1" applyFill="1" applyBorder="1" applyAlignment="1">
      <alignment horizontal="center" vertical="center"/>
    </xf>
    <xf numFmtId="20" fontId="16" fillId="0" borderId="75" xfId="0" applyNumberFormat="1" applyFont="1" applyFill="1" applyBorder="1" applyAlignment="1">
      <alignment horizontal="center" vertical="center"/>
    </xf>
    <xf numFmtId="0" fontId="16" fillId="0" borderId="22" xfId="0" applyFont="1" applyFill="1" applyBorder="1" applyAlignment="1">
      <alignment horizontal="center" vertical="center"/>
    </xf>
    <xf numFmtId="0" fontId="16" fillId="0" borderId="76" xfId="0" applyFont="1" applyFill="1" applyBorder="1" applyAlignment="1">
      <alignment horizontal="center" vertical="center"/>
    </xf>
    <xf numFmtId="20" fontId="70" fillId="37" borderId="18" xfId="0" applyNumberFormat="1" applyFont="1" applyFill="1" applyBorder="1" applyAlignment="1">
      <alignment horizontal="center" vertical="center"/>
    </xf>
    <xf numFmtId="20" fontId="70" fillId="37" borderId="20" xfId="0" applyNumberFormat="1" applyFont="1" applyFill="1" applyBorder="1" applyAlignment="1">
      <alignment horizontal="center" vertical="center"/>
    </xf>
    <xf numFmtId="0" fontId="70" fillId="37" borderId="20" xfId="0" applyFont="1" applyFill="1" applyBorder="1" applyAlignment="1">
      <alignment horizontal="center" vertical="center"/>
    </xf>
    <xf numFmtId="20" fontId="70" fillId="0" borderId="77" xfId="0" applyNumberFormat="1" applyFont="1" applyFill="1" applyBorder="1" applyAlignment="1">
      <alignment horizontal="center" vertical="center"/>
    </xf>
    <xf numFmtId="20" fontId="70" fillId="0" borderId="25" xfId="0" applyNumberFormat="1" applyFont="1" applyFill="1" applyBorder="1" applyAlignment="1">
      <alignment horizontal="center" vertical="center"/>
    </xf>
    <xf numFmtId="0" fontId="70" fillId="0" borderId="25" xfId="0" applyFont="1" applyFill="1" applyBorder="1" applyAlignment="1">
      <alignment horizontal="center" vertical="center"/>
    </xf>
    <xf numFmtId="0" fontId="11" fillId="37" borderId="58" xfId="0" applyFont="1" applyFill="1" applyBorder="1" applyAlignment="1">
      <alignment horizontal="center" vertical="center" shrinkToFit="1"/>
    </xf>
    <xf numFmtId="20" fontId="11" fillId="37" borderId="59" xfId="0" applyNumberFormat="1" applyFont="1" applyFill="1" applyBorder="1" applyAlignment="1">
      <alignment horizontal="center" vertical="center"/>
    </xf>
    <xf numFmtId="0" fontId="11" fillId="37" borderId="30" xfId="0" applyFont="1" applyFill="1" applyBorder="1" applyAlignment="1">
      <alignment horizontal="center" vertical="center"/>
    </xf>
    <xf numFmtId="0" fontId="11" fillId="37" borderId="44" xfId="0" applyFont="1" applyFill="1" applyBorder="1" applyAlignment="1">
      <alignment horizontal="center" vertical="center"/>
    </xf>
    <xf numFmtId="20" fontId="12" fillId="37" borderId="18" xfId="0" applyNumberFormat="1" applyFont="1" applyFill="1" applyBorder="1" applyAlignment="1">
      <alignment horizontal="center" vertical="center"/>
    </xf>
    <xf numFmtId="20" fontId="12" fillId="37" borderId="20" xfId="0" applyNumberFormat="1" applyFont="1" applyFill="1" applyBorder="1" applyAlignment="1">
      <alignment horizontal="center" vertical="center"/>
    </xf>
    <xf numFmtId="0" fontId="12" fillId="37" borderId="20" xfId="0" applyFont="1" applyFill="1" applyBorder="1" applyAlignment="1">
      <alignment horizontal="center" vertical="center"/>
    </xf>
    <xf numFmtId="0" fontId="70" fillId="37" borderId="36" xfId="0" applyFont="1" applyFill="1" applyBorder="1" applyAlignment="1">
      <alignment horizontal="center" vertical="center"/>
    </xf>
    <xf numFmtId="0" fontId="11" fillId="37" borderId="0" xfId="0" applyFont="1" applyFill="1" applyBorder="1" applyAlignment="1">
      <alignment horizontal="center" vertical="center"/>
    </xf>
    <xf numFmtId="20" fontId="11" fillId="0" borderId="20" xfId="0" applyNumberFormat="1" applyFont="1" applyFill="1" applyBorder="1" applyAlignment="1">
      <alignment horizontal="center" vertical="center"/>
    </xf>
    <xf numFmtId="20" fontId="11" fillId="0" borderId="17"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xdr:row>
      <xdr:rowOff>104775</xdr:rowOff>
    </xdr:from>
    <xdr:to>
      <xdr:col>18</xdr:col>
      <xdr:colOff>38100</xdr:colOff>
      <xdr:row>49</xdr:row>
      <xdr:rowOff>38100</xdr:rowOff>
    </xdr:to>
    <xdr:sp>
      <xdr:nvSpPr>
        <xdr:cNvPr id="1" name="テキスト ボックス 1"/>
        <xdr:cNvSpPr txBox="1">
          <a:spLocks noChangeArrowheads="1"/>
        </xdr:cNvSpPr>
      </xdr:nvSpPr>
      <xdr:spPr>
        <a:xfrm>
          <a:off x="1914525" y="952500"/>
          <a:ext cx="1704975" cy="7877175"/>
        </a:xfrm>
        <a:prstGeom prst="rect">
          <a:avLst/>
        </a:prstGeom>
        <a:solidFill>
          <a:srgbClr val="C6D9F1"/>
        </a:solidFill>
        <a:ln w="9525" cmpd="sng">
          <a:solidFill>
            <a:srgbClr val="BCBCBC"/>
          </a:solidFill>
          <a:headEnd type="none"/>
          <a:tailEnd type="none"/>
        </a:ln>
      </xdr:spPr>
      <xdr:txBody>
        <a:bodyPr vertOverflow="clip" wrap="square" anchor="ctr" vert="wordArtVertRtl"/>
        <a:p>
          <a:pPr algn="ctr">
            <a:defRPr/>
          </a:pPr>
          <a:r>
            <a:rPr lang="en-US" cap="none" sz="8000" b="0" i="0" u="none" baseline="0">
              <a:solidFill>
                <a:srgbClr val="000000"/>
              </a:solidFill>
            </a:rPr>
            <a:t>雨天中止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200025</xdr:rowOff>
    </xdr:from>
    <xdr:to>
      <xdr:col>18</xdr:col>
      <xdr:colOff>9525</xdr:colOff>
      <xdr:row>47</xdr:row>
      <xdr:rowOff>57150</xdr:rowOff>
    </xdr:to>
    <xdr:sp>
      <xdr:nvSpPr>
        <xdr:cNvPr id="1" name="テキスト ボックス 1"/>
        <xdr:cNvSpPr txBox="1">
          <a:spLocks noChangeArrowheads="1"/>
        </xdr:cNvSpPr>
      </xdr:nvSpPr>
      <xdr:spPr>
        <a:xfrm>
          <a:off x="1895475" y="609600"/>
          <a:ext cx="1695450" cy="7877175"/>
        </a:xfrm>
        <a:prstGeom prst="rect">
          <a:avLst/>
        </a:prstGeom>
        <a:solidFill>
          <a:srgbClr val="C6D9F1"/>
        </a:solidFill>
        <a:ln w="9525" cmpd="sng">
          <a:solidFill>
            <a:srgbClr val="BCBCBC"/>
          </a:solidFill>
          <a:headEnd type="none"/>
          <a:tailEnd type="none"/>
        </a:ln>
      </xdr:spPr>
      <xdr:txBody>
        <a:bodyPr vertOverflow="clip" wrap="square" anchor="ctr" vert="wordArtVertRtl"/>
        <a:p>
          <a:pPr algn="ctr">
            <a:defRPr/>
          </a:pPr>
          <a:r>
            <a:rPr lang="en-US" cap="none" sz="8000" b="0" i="0" u="none" baseline="0">
              <a:solidFill>
                <a:srgbClr val="000000"/>
              </a:solidFill>
            </a:rPr>
            <a:t>雨天中止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10</xdr:row>
      <xdr:rowOff>95250</xdr:rowOff>
    </xdr:from>
    <xdr:to>
      <xdr:col>18</xdr:col>
      <xdr:colOff>95250</xdr:colOff>
      <xdr:row>47</xdr:row>
      <xdr:rowOff>19050</xdr:rowOff>
    </xdr:to>
    <xdr:sp>
      <xdr:nvSpPr>
        <xdr:cNvPr id="1" name="テキスト ボックス 1"/>
        <xdr:cNvSpPr txBox="1">
          <a:spLocks noChangeArrowheads="1"/>
        </xdr:cNvSpPr>
      </xdr:nvSpPr>
      <xdr:spPr>
        <a:xfrm>
          <a:off x="1971675" y="2000250"/>
          <a:ext cx="1704975" cy="6448425"/>
        </a:xfrm>
        <a:prstGeom prst="rect">
          <a:avLst/>
        </a:prstGeom>
        <a:solidFill>
          <a:srgbClr val="C6D9F1"/>
        </a:solidFill>
        <a:ln w="9525" cmpd="sng">
          <a:solidFill>
            <a:srgbClr val="BCBCBC"/>
          </a:solidFill>
          <a:headEnd type="none"/>
          <a:tailEnd type="none"/>
        </a:ln>
      </xdr:spPr>
      <xdr:txBody>
        <a:bodyPr vertOverflow="clip" wrap="square" anchor="ctr" vert="wordArtVertRtl"/>
        <a:p>
          <a:pPr algn="ctr">
            <a:defRPr/>
          </a:pPr>
          <a:r>
            <a:rPr lang="en-US" cap="none" sz="8000" b="0" i="0" u="none" baseline="0">
              <a:solidFill>
                <a:srgbClr val="000000"/>
              </a:solidFill>
            </a:rPr>
            <a:t>雨天中止</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12</xdr:row>
      <xdr:rowOff>9525</xdr:rowOff>
    </xdr:from>
    <xdr:to>
      <xdr:col>18</xdr:col>
      <xdr:colOff>171450</xdr:colOff>
      <xdr:row>48</xdr:row>
      <xdr:rowOff>161925</xdr:rowOff>
    </xdr:to>
    <xdr:sp>
      <xdr:nvSpPr>
        <xdr:cNvPr id="1" name="テキスト ボックス 1"/>
        <xdr:cNvSpPr txBox="1">
          <a:spLocks noChangeArrowheads="1"/>
        </xdr:cNvSpPr>
      </xdr:nvSpPr>
      <xdr:spPr>
        <a:xfrm>
          <a:off x="2047875" y="2266950"/>
          <a:ext cx="1704975" cy="6581775"/>
        </a:xfrm>
        <a:prstGeom prst="rect">
          <a:avLst/>
        </a:prstGeom>
        <a:solidFill>
          <a:srgbClr val="C6D9F1"/>
        </a:solidFill>
        <a:ln w="9525" cmpd="sng">
          <a:solidFill>
            <a:srgbClr val="BCBCBC"/>
          </a:solidFill>
          <a:headEnd type="none"/>
          <a:tailEnd type="none"/>
        </a:ln>
      </xdr:spPr>
      <xdr:txBody>
        <a:bodyPr vertOverflow="clip" wrap="square" anchor="ctr" vert="wordArtVertRtl"/>
        <a:p>
          <a:pPr algn="ctr">
            <a:defRPr/>
          </a:pPr>
          <a:r>
            <a:rPr lang="en-US" cap="none" sz="8000" b="0" i="0" u="none" baseline="0">
              <a:solidFill>
                <a:srgbClr val="000000"/>
              </a:solidFill>
            </a:rPr>
            <a:t>雨天中止</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0</xdr:row>
      <xdr:rowOff>95250</xdr:rowOff>
    </xdr:from>
    <xdr:to>
      <xdr:col>19</xdr:col>
      <xdr:colOff>0</xdr:colOff>
      <xdr:row>36</xdr:row>
      <xdr:rowOff>95250</xdr:rowOff>
    </xdr:to>
    <xdr:sp>
      <xdr:nvSpPr>
        <xdr:cNvPr id="1" name="テキスト ボックス 1"/>
        <xdr:cNvSpPr txBox="1">
          <a:spLocks noChangeArrowheads="1"/>
        </xdr:cNvSpPr>
      </xdr:nvSpPr>
      <xdr:spPr>
        <a:xfrm>
          <a:off x="2085975" y="95250"/>
          <a:ext cx="1704975" cy="6496050"/>
        </a:xfrm>
        <a:prstGeom prst="rect">
          <a:avLst/>
        </a:prstGeom>
        <a:solidFill>
          <a:srgbClr val="C6D9F1"/>
        </a:solidFill>
        <a:ln w="9525" cmpd="sng">
          <a:solidFill>
            <a:srgbClr val="BCBCBC"/>
          </a:solidFill>
          <a:headEnd type="none"/>
          <a:tailEnd type="none"/>
        </a:ln>
      </xdr:spPr>
      <xdr:txBody>
        <a:bodyPr vertOverflow="clip" wrap="square" anchor="ctr" vert="wordArtVertRtl"/>
        <a:p>
          <a:pPr algn="ctr">
            <a:defRPr/>
          </a:pPr>
          <a:r>
            <a:rPr lang="en-US" cap="none" sz="8000" b="0" i="0" u="none" baseline="0">
              <a:solidFill>
                <a:srgbClr val="000000"/>
              </a:solidFill>
            </a:rPr>
            <a:t>雨天中止</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9</xdr:row>
      <xdr:rowOff>57150</xdr:rowOff>
    </xdr:from>
    <xdr:to>
      <xdr:col>7</xdr:col>
      <xdr:colOff>19050</xdr:colOff>
      <xdr:row>17</xdr:row>
      <xdr:rowOff>161925</xdr:rowOff>
    </xdr:to>
    <xdr:pic>
      <xdr:nvPicPr>
        <xdr:cNvPr id="1" name="Picture 1"/>
        <xdr:cNvPicPr preferRelativeResize="1">
          <a:picLocks noChangeAspect="1"/>
        </xdr:cNvPicPr>
      </xdr:nvPicPr>
      <xdr:blipFill>
        <a:blip r:embed="rId1"/>
        <a:stretch>
          <a:fillRect/>
        </a:stretch>
      </xdr:blipFill>
      <xdr:spPr>
        <a:xfrm>
          <a:off x="3086100" y="1714500"/>
          <a:ext cx="1200150" cy="16287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11"/>
  <sheetViews>
    <sheetView zoomScalePageLayoutView="0" workbookViewId="0" topLeftCell="A1">
      <selection activeCell="L8" sqref="L8"/>
    </sheetView>
  </sheetViews>
  <sheetFormatPr defaultColWidth="9.140625" defaultRowHeight="15"/>
  <cols>
    <col min="1" max="1" width="11.00390625" style="1" customWidth="1"/>
    <col min="2" max="9" width="5.8515625" style="2" customWidth="1"/>
    <col min="10" max="11" width="5.8515625" style="0" customWidth="1"/>
  </cols>
  <sheetData>
    <row r="1" spans="1:2" ht="13.5">
      <c r="A1" s="1" t="s">
        <v>275</v>
      </c>
      <c r="B1" s="1"/>
    </row>
    <row r="2" ht="13.5">
      <c r="B2" s="1"/>
    </row>
    <row r="3" spans="1:2" ht="13.5">
      <c r="A3" s="1" t="s">
        <v>0</v>
      </c>
      <c r="B3" s="1" t="s">
        <v>1</v>
      </c>
    </row>
    <row r="4" spans="1:2" ht="13.5">
      <c r="A4" s="1" t="s">
        <v>2</v>
      </c>
      <c r="B4" s="1" t="s">
        <v>276</v>
      </c>
    </row>
    <row r="5" spans="1:2" ht="13.5">
      <c r="A5" s="1" t="s">
        <v>3</v>
      </c>
      <c r="B5" s="1" t="s">
        <v>29</v>
      </c>
    </row>
    <row r="6" spans="1:2" ht="13.5">
      <c r="A6" s="1" t="s">
        <v>4</v>
      </c>
      <c r="B6" s="1" t="s">
        <v>5</v>
      </c>
    </row>
    <row r="7" ht="13.5">
      <c r="B7" s="1" t="s">
        <v>6</v>
      </c>
    </row>
    <row r="8" ht="13.5">
      <c r="B8" s="1" t="s">
        <v>7</v>
      </c>
    </row>
    <row r="9" ht="13.5">
      <c r="B9" s="1" t="s">
        <v>8</v>
      </c>
    </row>
    <row r="10" ht="13.5">
      <c r="B10" s="1"/>
    </row>
    <row r="11" spans="1:3" ht="13.5">
      <c r="A11" s="1" t="s">
        <v>9</v>
      </c>
      <c r="B11" s="1">
        <v>23</v>
      </c>
      <c r="C11" s="1" t="s">
        <v>30</v>
      </c>
    </row>
    <row r="12" spans="1:3" ht="13.5">
      <c r="A12" s="1" t="s">
        <v>260</v>
      </c>
      <c r="B12" s="95">
        <v>25000</v>
      </c>
      <c r="C12" s="1" t="s">
        <v>265</v>
      </c>
    </row>
    <row r="13" spans="2:3" ht="13.5">
      <c r="B13" s="1"/>
      <c r="C13" s="1"/>
    </row>
    <row r="14" spans="1:2" ht="13.5">
      <c r="A14" s="1" t="s">
        <v>43</v>
      </c>
      <c r="B14" s="4" t="s">
        <v>32</v>
      </c>
    </row>
    <row r="15" ht="13.5">
      <c r="B15" s="4" t="s">
        <v>31</v>
      </c>
    </row>
    <row r="16" ht="13.5">
      <c r="B16" s="4" t="s">
        <v>33</v>
      </c>
    </row>
    <row r="17" ht="13.5">
      <c r="B17" s="4" t="s">
        <v>261</v>
      </c>
    </row>
    <row r="18" spans="2:14" ht="13.5" customHeight="1">
      <c r="B18" s="3" t="s">
        <v>38</v>
      </c>
      <c r="C18" s="3"/>
      <c r="D18" s="3"/>
      <c r="E18" s="3"/>
      <c r="F18" s="3"/>
      <c r="G18" s="3"/>
      <c r="H18" s="3"/>
      <c r="I18" s="3"/>
      <c r="J18" s="3"/>
      <c r="K18" s="3"/>
      <c r="L18" s="3"/>
      <c r="M18" s="3"/>
      <c r="N18" s="3"/>
    </row>
    <row r="19" spans="2:14" ht="13.5">
      <c r="B19" s="3" t="s">
        <v>39</v>
      </c>
      <c r="C19" s="3"/>
      <c r="D19" s="3"/>
      <c r="E19" s="3"/>
      <c r="F19" s="3"/>
      <c r="G19" s="3"/>
      <c r="H19" s="3"/>
      <c r="I19" s="3"/>
      <c r="J19" s="3"/>
      <c r="K19" s="3"/>
      <c r="L19" s="3"/>
      <c r="M19" s="3"/>
      <c r="N19" s="3"/>
    </row>
    <row r="20" ht="13.5">
      <c r="B20" s="4" t="s">
        <v>262</v>
      </c>
    </row>
    <row r="21" ht="13.5">
      <c r="B21" s="4" t="s">
        <v>263</v>
      </c>
    </row>
    <row r="22" spans="2:14" ht="13.5" customHeight="1">
      <c r="B22" s="3" t="s">
        <v>264</v>
      </c>
      <c r="C22" s="3"/>
      <c r="D22" s="3"/>
      <c r="E22" s="3"/>
      <c r="F22" s="3"/>
      <c r="G22" s="3"/>
      <c r="H22" s="3"/>
      <c r="I22" s="3"/>
      <c r="J22" s="3"/>
      <c r="K22" s="3"/>
      <c r="L22" s="3"/>
      <c r="M22" s="3"/>
      <c r="N22" s="3"/>
    </row>
    <row r="23" ht="13.5">
      <c r="B23" s="4" t="s">
        <v>34</v>
      </c>
    </row>
    <row r="24" ht="13.5">
      <c r="B24" s="4" t="s">
        <v>11</v>
      </c>
    </row>
    <row r="25" ht="13.5">
      <c r="B25" s="4" t="s">
        <v>12</v>
      </c>
    </row>
    <row r="26" ht="13.5">
      <c r="B26" s="4" t="s">
        <v>40</v>
      </c>
    </row>
    <row r="27" ht="13.5">
      <c r="B27" s="4" t="s">
        <v>35</v>
      </c>
    </row>
    <row r="28" ht="13.5">
      <c r="B28" s="4" t="s">
        <v>36</v>
      </c>
    </row>
    <row r="29" spans="1:2" ht="13.5">
      <c r="A29" s="4"/>
      <c r="B29" s="1" t="s">
        <v>13</v>
      </c>
    </row>
    <row r="30" spans="1:2" ht="13.5">
      <c r="A30" s="4"/>
      <c r="B30" s="1" t="s">
        <v>14</v>
      </c>
    </row>
    <row r="31" spans="1:2" ht="13.5">
      <c r="A31" s="5"/>
      <c r="B31" s="1" t="s">
        <v>15</v>
      </c>
    </row>
    <row r="32" spans="1:2" ht="13.5">
      <c r="A32" s="5"/>
      <c r="B32" s="1" t="s">
        <v>37</v>
      </c>
    </row>
    <row r="33" spans="1:2" ht="13.5">
      <c r="A33" s="5"/>
      <c r="B33" s="1" t="s">
        <v>16</v>
      </c>
    </row>
    <row r="34" spans="1:2" ht="13.5">
      <c r="A34" s="4"/>
      <c r="B34" s="1" t="s">
        <v>17</v>
      </c>
    </row>
    <row r="35" spans="1:2" ht="13.5">
      <c r="A35" s="4"/>
      <c r="B35" s="1" t="s">
        <v>18</v>
      </c>
    </row>
    <row r="36" spans="1:2" ht="13.5">
      <c r="A36" s="5"/>
      <c r="B36" s="1" t="s">
        <v>19</v>
      </c>
    </row>
    <row r="37" spans="1:2" ht="13.5">
      <c r="A37" s="4"/>
      <c r="B37" s="1" t="s">
        <v>20</v>
      </c>
    </row>
    <row r="38" spans="1:2" ht="13.5">
      <c r="A38" s="5"/>
      <c r="B38" s="1" t="s">
        <v>21</v>
      </c>
    </row>
    <row r="39" spans="1:2" ht="13.5">
      <c r="A39" s="5"/>
      <c r="B39" s="96" t="s">
        <v>268</v>
      </c>
    </row>
    <row r="40" spans="1:2" ht="13.5">
      <c r="A40" s="4"/>
      <c r="B40" s="1" t="s">
        <v>22</v>
      </c>
    </row>
    <row r="41" spans="1:14" ht="13.5">
      <c r="A41" s="4"/>
      <c r="B41" s="183" t="s">
        <v>23</v>
      </c>
      <c r="C41" s="183"/>
      <c r="D41" s="183"/>
      <c r="E41" s="183"/>
      <c r="F41" s="183"/>
      <c r="G41" s="183"/>
      <c r="H41" s="183"/>
      <c r="I41" s="183"/>
      <c r="J41" s="183"/>
      <c r="K41" s="183"/>
      <c r="L41" s="183"/>
      <c r="M41" s="183"/>
      <c r="N41" s="183"/>
    </row>
    <row r="42" spans="1:14" ht="13.5">
      <c r="A42" s="4"/>
      <c r="B42" s="183"/>
      <c r="C42" s="183"/>
      <c r="D42" s="183"/>
      <c r="E42" s="183"/>
      <c r="F42" s="183"/>
      <c r="G42" s="183"/>
      <c r="H42" s="183"/>
      <c r="I42" s="183"/>
      <c r="J42" s="183"/>
      <c r="K42" s="183"/>
      <c r="L42" s="183"/>
      <c r="M42" s="183"/>
      <c r="N42" s="183"/>
    </row>
    <row r="43" spans="1:2" ht="13.5">
      <c r="A43" s="5"/>
      <c r="B43" s="1" t="s">
        <v>24</v>
      </c>
    </row>
    <row r="44" spans="1:2" ht="13.5">
      <c r="A44" s="5"/>
      <c r="B44" s="1" t="s">
        <v>44</v>
      </c>
    </row>
    <row r="45" spans="1:2" ht="13.5">
      <c r="A45" s="5"/>
      <c r="B45" s="1" t="s">
        <v>10</v>
      </c>
    </row>
    <row r="46" spans="1:2" ht="13.5">
      <c r="A46" s="4"/>
      <c r="B46" s="1" t="s">
        <v>41</v>
      </c>
    </row>
    <row r="47" ht="13.5">
      <c r="B47" s="4" t="s">
        <v>42</v>
      </c>
    </row>
    <row r="48" ht="13.5">
      <c r="B48" s="97" t="s">
        <v>267</v>
      </c>
    </row>
    <row r="49" ht="13.5">
      <c r="B49" s="4"/>
    </row>
    <row r="50" ht="13.5">
      <c r="B50" s="4"/>
    </row>
    <row r="51" ht="13.5">
      <c r="B51" s="4"/>
    </row>
    <row r="52" ht="13.5">
      <c r="B52" s="4"/>
    </row>
    <row r="53" ht="13.5">
      <c r="B53" s="4"/>
    </row>
    <row r="54" ht="13.5">
      <c r="B54" s="1"/>
    </row>
    <row r="55" spans="1:2" ht="13.5">
      <c r="A55" s="5"/>
      <c r="B55" s="4"/>
    </row>
    <row r="56" ht="13.5">
      <c r="B56" s="1"/>
    </row>
    <row r="57" ht="13.5">
      <c r="A57" s="4"/>
    </row>
    <row r="58" ht="13.5">
      <c r="B58" s="4"/>
    </row>
    <row r="59" ht="13.5">
      <c r="B59" s="4"/>
    </row>
    <row r="60" ht="13.5">
      <c r="B60" s="1"/>
    </row>
    <row r="61" ht="13.5">
      <c r="B61" s="4"/>
    </row>
    <row r="62" ht="13.5">
      <c r="B62" s="1"/>
    </row>
    <row r="63" ht="13.5">
      <c r="A63" s="5"/>
    </row>
    <row r="64" ht="13.5">
      <c r="A64" s="3"/>
    </row>
    <row r="66" spans="1:6" ht="13.5">
      <c r="A66" s="6"/>
      <c r="F66" s="6"/>
    </row>
    <row r="81" spans="1:6" ht="13.5">
      <c r="A81" s="6"/>
      <c r="F81" s="6"/>
    </row>
    <row r="96" ht="13.5">
      <c r="A96" s="7"/>
    </row>
    <row r="111" spans="5:6" ht="13.5">
      <c r="E111" s="8"/>
      <c r="F111" s="9"/>
    </row>
  </sheetData>
  <sheetProtection/>
  <mergeCells count="1">
    <mergeCell ref="B41:N42"/>
  </mergeCells>
  <printOptions/>
  <pageMargins left="0.46" right="0.24"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50"/>
  </sheetPr>
  <dimension ref="A1:AE22"/>
  <sheetViews>
    <sheetView zoomScalePageLayoutView="0" workbookViewId="0" topLeftCell="A7">
      <selection activeCell="Z29" sqref="Z29"/>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9" ht="18.75">
      <c r="A3" s="276" t="s">
        <v>246</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49"/>
    </row>
    <row r="4" spans="1:29" ht="14.25" thickBot="1">
      <c r="A4" s="68">
        <v>5</v>
      </c>
      <c r="B4" s="68" t="s">
        <v>166</v>
      </c>
      <c r="C4" s="68">
        <v>9</v>
      </c>
      <c r="D4" s="68" t="s">
        <v>167</v>
      </c>
      <c r="E4" s="68" t="s">
        <v>168</v>
      </c>
      <c r="F4" s="68" t="s">
        <v>231</v>
      </c>
      <c r="G4" s="68" t="s">
        <v>169</v>
      </c>
      <c r="H4" s="68"/>
      <c r="I4" s="69" t="s">
        <v>170</v>
      </c>
      <c r="J4" s="68"/>
      <c r="K4" s="315" t="s">
        <v>230</v>
      </c>
      <c r="L4" s="315"/>
      <c r="M4" s="315"/>
      <c r="N4" s="315"/>
      <c r="O4" s="315"/>
      <c r="P4" s="315"/>
      <c r="Q4" s="315"/>
      <c r="R4" s="315"/>
      <c r="S4" s="315"/>
      <c r="T4" s="69" t="s">
        <v>171</v>
      </c>
      <c r="U4" s="68"/>
      <c r="V4" s="68"/>
      <c r="W4" s="316" t="s">
        <v>206</v>
      </c>
      <c r="X4" s="316"/>
      <c r="Y4" s="316"/>
      <c r="Z4" s="316"/>
      <c r="AA4" s="316"/>
      <c r="AB4" s="316"/>
      <c r="AC4" s="68"/>
    </row>
    <row r="5" spans="1:29" ht="13.5">
      <c r="A5" s="317" t="s">
        <v>172</v>
      </c>
      <c r="B5" s="319" t="s">
        <v>173</v>
      </c>
      <c r="C5" s="320"/>
      <c r="D5" s="321"/>
      <c r="E5" s="325" t="s">
        <v>174</v>
      </c>
      <c r="F5" s="326"/>
      <c r="G5" s="326"/>
      <c r="H5" s="326"/>
      <c r="I5" s="326"/>
      <c r="J5" s="326"/>
      <c r="K5" s="326"/>
      <c r="L5" s="326"/>
      <c r="M5" s="326"/>
      <c r="N5" s="326"/>
      <c r="O5" s="326"/>
      <c r="P5" s="326"/>
      <c r="Q5" s="326"/>
      <c r="R5" s="326"/>
      <c r="S5" s="326"/>
      <c r="T5" s="325" t="s">
        <v>175</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183</v>
      </c>
      <c r="U6" s="330"/>
      <c r="V6" s="330"/>
      <c r="W6" s="330"/>
      <c r="X6" s="330"/>
      <c r="Y6" s="327" t="s">
        <v>184</v>
      </c>
      <c r="Z6" s="328"/>
      <c r="AA6" s="328"/>
      <c r="AB6" s="328"/>
      <c r="AC6" s="331"/>
    </row>
    <row r="7" spans="1:31" ht="14.25" thickTop="1">
      <c r="A7" s="71">
        <v>1</v>
      </c>
      <c r="B7" s="337">
        <v>0.375</v>
      </c>
      <c r="C7" s="338"/>
      <c r="D7" s="339"/>
      <c r="E7" s="340" t="s">
        <v>197</v>
      </c>
      <c r="F7" s="341"/>
      <c r="G7" s="341"/>
      <c r="H7" s="341"/>
      <c r="I7" s="341"/>
      <c r="J7" s="338">
        <v>11</v>
      </c>
      <c r="K7" s="338"/>
      <c r="L7" s="72" t="s">
        <v>179</v>
      </c>
      <c r="M7" s="338">
        <v>0</v>
      </c>
      <c r="N7" s="338"/>
      <c r="O7" s="338" t="s">
        <v>191</v>
      </c>
      <c r="P7" s="338"/>
      <c r="Q7" s="338"/>
      <c r="R7" s="338"/>
      <c r="S7" s="338"/>
      <c r="T7" s="342" t="str">
        <f>O8</f>
        <v>清水第八SC</v>
      </c>
      <c r="U7" s="342"/>
      <c r="V7" s="342"/>
      <c r="W7" s="342"/>
      <c r="X7" s="342"/>
      <c r="Y7" s="360" t="str">
        <f>E8</f>
        <v>岡小SSS</v>
      </c>
      <c r="Z7" s="361"/>
      <c r="AA7" s="361"/>
      <c r="AB7" s="361"/>
      <c r="AC7" s="362"/>
      <c r="AE7" s="81"/>
    </row>
    <row r="8" spans="1:31" ht="13.5">
      <c r="A8" s="73">
        <v>2</v>
      </c>
      <c r="B8" s="363">
        <v>0.40972222222222227</v>
      </c>
      <c r="C8" s="364"/>
      <c r="D8" s="365"/>
      <c r="E8" s="348" t="s">
        <v>211</v>
      </c>
      <c r="F8" s="349"/>
      <c r="G8" s="349"/>
      <c r="H8" s="349"/>
      <c r="I8" s="349"/>
      <c r="J8" s="335">
        <v>0</v>
      </c>
      <c r="K8" s="335"/>
      <c r="L8" s="74" t="s">
        <v>182</v>
      </c>
      <c r="M8" s="335">
        <v>1</v>
      </c>
      <c r="N8" s="335"/>
      <c r="O8" s="335" t="s">
        <v>207</v>
      </c>
      <c r="P8" s="335"/>
      <c r="Q8" s="335"/>
      <c r="R8" s="335"/>
      <c r="S8" s="335"/>
      <c r="T8" s="332" t="str">
        <f>E7</f>
        <v>浜田SSS</v>
      </c>
      <c r="U8" s="333"/>
      <c r="V8" s="333"/>
      <c r="W8" s="333"/>
      <c r="X8" s="333"/>
      <c r="Y8" s="366" t="str">
        <f>O7</f>
        <v>T.S.C</v>
      </c>
      <c r="Z8" s="366"/>
      <c r="AA8" s="366"/>
      <c r="AB8" s="366"/>
      <c r="AC8" s="367"/>
      <c r="AE8" s="81"/>
    </row>
    <row r="9" spans="1:31" ht="13.5">
      <c r="A9" s="73">
        <v>3</v>
      </c>
      <c r="B9" s="346">
        <v>0.4583333333333333</v>
      </c>
      <c r="C9" s="335"/>
      <c r="D9" s="347"/>
      <c r="E9" s="348" t="s">
        <v>192</v>
      </c>
      <c r="F9" s="349"/>
      <c r="G9" s="349"/>
      <c r="H9" s="349"/>
      <c r="I9" s="349"/>
      <c r="J9" s="335">
        <v>1</v>
      </c>
      <c r="K9" s="335"/>
      <c r="L9" s="74" t="s">
        <v>182</v>
      </c>
      <c r="M9" s="335">
        <v>1</v>
      </c>
      <c r="N9" s="335"/>
      <c r="O9" s="335" t="s">
        <v>234</v>
      </c>
      <c r="P9" s="335"/>
      <c r="Q9" s="335"/>
      <c r="R9" s="335"/>
      <c r="S9" s="335"/>
      <c r="T9" s="333" t="str">
        <f>O10</f>
        <v>入江SSS</v>
      </c>
      <c r="U9" s="333"/>
      <c r="V9" s="333"/>
      <c r="W9" s="333"/>
      <c r="X9" s="333"/>
      <c r="Y9" s="368" t="str">
        <f>E10</f>
        <v>辻SSS</v>
      </c>
      <c r="Z9" s="366"/>
      <c r="AA9" s="366"/>
      <c r="AB9" s="366"/>
      <c r="AC9" s="367"/>
      <c r="AE9" s="81"/>
    </row>
    <row r="10" spans="1:31" ht="13.5">
      <c r="A10" s="73">
        <v>4</v>
      </c>
      <c r="B10" s="346">
        <v>0.4930555555555556</v>
      </c>
      <c r="C10" s="335"/>
      <c r="D10" s="347"/>
      <c r="E10" s="348" t="s">
        <v>235</v>
      </c>
      <c r="F10" s="349"/>
      <c r="G10" s="349"/>
      <c r="H10" s="349"/>
      <c r="I10" s="349"/>
      <c r="J10" s="335">
        <v>2</v>
      </c>
      <c r="K10" s="335"/>
      <c r="L10" s="74" t="s">
        <v>182</v>
      </c>
      <c r="M10" s="335">
        <v>7</v>
      </c>
      <c r="N10" s="335"/>
      <c r="O10" s="335" t="s">
        <v>206</v>
      </c>
      <c r="P10" s="335"/>
      <c r="Q10" s="335"/>
      <c r="R10" s="335"/>
      <c r="S10" s="335"/>
      <c r="T10" s="332" t="str">
        <f>E9</f>
        <v>三保FC</v>
      </c>
      <c r="U10" s="333"/>
      <c r="V10" s="333"/>
      <c r="W10" s="333"/>
      <c r="X10" s="333"/>
      <c r="Y10" s="366" t="str">
        <f>O9</f>
        <v>駒越小SSS</v>
      </c>
      <c r="Z10" s="366"/>
      <c r="AA10" s="366"/>
      <c r="AB10" s="366"/>
      <c r="AC10" s="367"/>
      <c r="AE10" s="81"/>
    </row>
    <row r="11" spans="1:31" ht="13.5">
      <c r="A11" s="73">
        <v>5</v>
      </c>
      <c r="B11" s="343">
        <v>0.5416666666666666</v>
      </c>
      <c r="C11" s="344"/>
      <c r="D11" s="373"/>
      <c r="E11" s="348" t="s">
        <v>190</v>
      </c>
      <c r="F11" s="349"/>
      <c r="G11" s="349"/>
      <c r="H11" s="349"/>
      <c r="I11" s="349"/>
      <c r="J11" s="335">
        <v>1</v>
      </c>
      <c r="K11" s="335"/>
      <c r="L11" s="74" t="s">
        <v>182</v>
      </c>
      <c r="M11" s="335">
        <v>0</v>
      </c>
      <c r="N11" s="335"/>
      <c r="O11" s="335" t="s">
        <v>236</v>
      </c>
      <c r="P11" s="335"/>
      <c r="Q11" s="335"/>
      <c r="R11" s="335"/>
      <c r="S11" s="335"/>
      <c r="T11" s="333" t="str">
        <f>O12</f>
        <v>袖師SSS</v>
      </c>
      <c r="U11" s="333"/>
      <c r="V11" s="333"/>
      <c r="W11" s="333"/>
      <c r="X11" s="333"/>
      <c r="Y11" s="368" t="str">
        <f>E12</f>
        <v>SALFUS oRs</v>
      </c>
      <c r="Z11" s="366"/>
      <c r="AA11" s="366"/>
      <c r="AB11" s="366"/>
      <c r="AC11" s="367"/>
      <c r="AE11" s="81"/>
    </row>
    <row r="12" spans="1:31" ht="14.25" thickBot="1">
      <c r="A12" s="75">
        <v>6</v>
      </c>
      <c r="B12" s="369">
        <v>0.576388888888889</v>
      </c>
      <c r="C12" s="351"/>
      <c r="D12" s="352"/>
      <c r="E12" s="353" t="s">
        <v>229</v>
      </c>
      <c r="F12" s="354"/>
      <c r="G12" s="354"/>
      <c r="H12" s="354"/>
      <c r="I12" s="354"/>
      <c r="J12" s="351">
        <v>8</v>
      </c>
      <c r="K12" s="351"/>
      <c r="L12" s="76" t="s">
        <v>182</v>
      </c>
      <c r="M12" s="351">
        <v>0</v>
      </c>
      <c r="N12" s="351"/>
      <c r="O12" s="351" t="s">
        <v>237</v>
      </c>
      <c r="P12" s="351"/>
      <c r="Q12" s="351"/>
      <c r="R12" s="351"/>
      <c r="S12" s="351"/>
      <c r="T12" s="370" t="str">
        <f>E11</f>
        <v>興津SSS</v>
      </c>
      <c r="U12" s="355"/>
      <c r="V12" s="355"/>
      <c r="W12" s="355"/>
      <c r="X12" s="355"/>
      <c r="Y12" s="371" t="str">
        <f>O11</f>
        <v>庵原SC</v>
      </c>
      <c r="Z12" s="371"/>
      <c r="AA12" s="371"/>
      <c r="AB12" s="371"/>
      <c r="AC12" s="372"/>
      <c r="AE12" s="81"/>
    </row>
    <row r="13" spans="1:12" ht="13.5">
      <c r="A13" s="70"/>
      <c r="B13" s="70"/>
      <c r="C13" s="77"/>
      <c r="D13" s="77"/>
      <c r="E13" s="77"/>
      <c r="F13" s="77"/>
      <c r="G13" s="77"/>
      <c r="H13" s="78"/>
      <c r="I13" s="78"/>
      <c r="J13" s="70"/>
      <c r="K13" s="79"/>
      <c r="L13" s="80"/>
    </row>
    <row r="14" spans="1:29" ht="14.25" thickBot="1">
      <c r="A14" s="68">
        <v>5</v>
      </c>
      <c r="B14" s="68" t="s">
        <v>166</v>
      </c>
      <c r="C14" s="68">
        <v>9</v>
      </c>
      <c r="D14" s="68" t="s">
        <v>167</v>
      </c>
      <c r="E14" s="68" t="s">
        <v>168</v>
      </c>
      <c r="F14" s="68" t="s">
        <v>231</v>
      </c>
      <c r="G14" s="68" t="s">
        <v>169</v>
      </c>
      <c r="H14" s="68"/>
      <c r="I14" s="69" t="s">
        <v>170</v>
      </c>
      <c r="J14" s="68"/>
      <c r="K14" s="315" t="s">
        <v>367</v>
      </c>
      <c r="L14" s="315"/>
      <c r="M14" s="315"/>
      <c r="N14" s="315"/>
      <c r="O14" s="315"/>
      <c r="P14" s="315"/>
      <c r="Q14" s="315"/>
      <c r="R14" s="315"/>
      <c r="S14" s="315"/>
      <c r="T14" s="69" t="s">
        <v>171</v>
      </c>
      <c r="U14" s="68"/>
      <c r="V14" s="68"/>
      <c r="W14" s="316" t="s">
        <v>368</v>
      </c>
      <c r="X14" s="316"/>
      <c r="Y14" s="316"/>
      <c r="Z14" s="316"/>
      <c r="AA14" s="316"/>
      <c r="AB14" s="316"/>
      <c r="AC14" s="68"/>
    </row>
    <row r="15" spans="1:29" ht="13.5">
      <c r="A15" s="317" t="s">
        <v>172</v>
      </c>
      <c r="B15" s="319" t="s">
        <v>173</v>
      </c>
      <c r="C15" s="320"/>
      <c r="D15" s="321"/>
      <c r="E15" s="325" t="s">
        <v>174</v>
      </c>
      <c r="F15" s="326"/>
      <c r="G15" s="326"/>
      <c r="H15" s="326"/>
      <c r="I15" s="326"/>
      <c r="J15" s="326"/>
      <c r="K15" s="326"/>
      <c r="L15" s="326"/>
      <c r="M15" s="326"/>
      <c r="N15" s="326"/>
      <c r="O15" s="326"/>
      <c r="P15" s="326"/>
      <c r="Q15" s="326"/>
      <c r="R15" s="326"/>
      <c r="S15" s="326"/>
      <c r="T15" s="325" t="s">
        <v>175</v>
      </c>
      <c r="U15" s="326"/>
      <c r="V15" s="326"/>
      <c r="W15" s="326"/>
      <c r="X15" s="326"/>
      <c r="Y15" s="326"/>
      <c r="Z15" s="326"/>
      <c r="AA15" s="326"/>
      <c r="AB15" s="326"/>
      <c r="AC15" s="329"/>
    </row>
    <row r="16" spans="1:29" ht="14.25" thickBot="1">
      <c r="A16" s="318"/>
      <c r="B16" s="322"/>
      <c r="C16" s="323"/>
      <c r="D16" s="324"/>
      <c r="E16" s="327"/>
      <c r="F16" s="328"/>
      <c r="G16" s="328"/>
      <c r="H16" s="328"/>
      <c r="I16" s="328"/>
      <c r="J16" s="328"/>
      <c r="K16" s="328"/>
      <c r="L16" s="328"/>
      <c r="M16" s="328"/>
      <c r="N16" s="328"/>
      <c r="O16" s="328"/>
      <c r="P16" s="328"/>
      <c r="Q16" s="328"/>
      <c r="R16" s="328"/>
      <c r="S16" s="328"/>
      <c r="T16" s="330" t="s">
        <v>183</v>
      </c>
      <c r="U16" s="330"/>
      <c r="V16" s="330"/>
      <c r="W16" s="330"/>
      <c r="X16" s="330"/>
      <c r="Y16" s="327" t="s">
        <v>184</v>
      </c>
      <c r="Z16" s="328"/>
      <c r="AA16" s="328"/>
      <c r="AB16" s="328"/>
      <c r="AC16" s="331"/>
    </row>
    <row r="17" spans="1:29" ht="14.25" thickTop="1">
      <c r="A17" s="71">
        <v>1</v>
      </c>
      <c r="B17" s="337">
        <v>0.375</v>
      </c>
      <c r="C17" s="338"/>
      <c r="D17" s="339"/>
      <c r="E17" s="340" t="s">
        <v>238</v>
      </c>
      <c r="F17" s="341"/>
      <c r="G17" s="341"/>
      <c r="H17" s="341"/>
      <c r="I17" s="341"/>
      <c r="J17" s="338">
        <v>2</v>
      </c>
      <c r="K17" s="338"/>
      <c r="L17" s="72" t="s">
        <v>179</v>
      </c>
      <c r="M17" s="338">
        <v>3</v>
      </c>
      <c r="N17" s="338"/>
      <c r="O17" s="338" t="s">
        <v>239</v>
      </c>
      <c r="P17" s="338"/>
      <c r="Q17" s="338"/>
      <c r="R17" s="338"/>
      <c r="S17" s="338"/>
      <c r="T17" s="342" t="str">
        <f>O18</f>
        <v>由比SSS</v>
      </c>
      <c r="U17" s="342"/>
      <c r="V17" s="342"/>
      <c r="W17" s="342"/>
      <c r="X17" s="342"/>
      <c r="Y17" s="360" t="str">
        <f>E18</f>
        <v>RISE SC</v>
      </c>
      <c r="Z17" s="361"/>
      <c r="AA17" s="361"/>
      <c r="AB17" s="361"/>
      <c r="AC17" s="362"/>
    </row>
    <row r="18" spans="1:29" ht="13.5">
      <c r="A18" s="73">
        <v>2</v>
      </c>
      <c r="B18" s="363">
        <v>0.40972222222222227</v>
      </c>
      <c r="C18" s="364"/>
      <c r="D18" s="365"/>
      <c r="E18" s="348" t="s">
        <v>240</v>
      </c>
      <c r="F18" s="349"/>
      <c r="G18" s="349"/>
      <c r="H18" s="349"/>
      <c r="I18" s="349"/>
      <c r="J18" s="335">
        <v>1</v>
      </c>
      <c r="K18" s="335"/>
      <c r="L18" s="74" t="s">
        <v>182</v>
      </c>
      <c r="M18" s="335">
        <v>2</v>
      </c>
      <c r="N18" s="335"/>
      <c r="O18" s="335" t="s">
        <v>180</v>
      </c>
      <c r="P18" s="335"/>
      <c r="Q18" s="335"/>
      <c r="R18" s="335"/>
      <c r="S18" s="335"/>
      <c r="T18" s="332" t="str">
        <f>E17</f>
        <v>VALOR FC</v>
      </c>
      <c r="U18" s="333"/>
      <c r="V18" s="333"/>
      <c r="W18" s="333"/>
      <c r="X18" s="333"/>
      <c r="Y18" s="366" t="str">
        <f>O17</f>
        <v>清水クラブSS</v>
      </c>
      <c r="Z18" s="366"/>
      <c r="AA18" s="366"/>
      <c r="AB18" s="366"/>
      <c r="AC18" s="367"/>
    </row>
    <row r="19" spans="1:29" ht="13.5">
      <c r="A19" s="73">
        <v>3</v>
      </c>
      <c r="B19" s="346">
        <v>0.4583333333333333</v>
      </c>
      <c r="C19" s="335"/>
      <c r="D19" s="347"/>
      <c r="E19" s="348"/>
      <c r="F19" s="349"/>
      <c r="G19" s="349"/>
      <c r="H19" s="349"/>
      <c r="I19" s="349"/>
      <c r="J19" s="335"/>
      <c r="K19" s="335"/>
      <c r="L19" s="74" t="s">
        <v>182</v>
      </c>
      <c r="M19" s="335"/>
      <c r="N19" s="335"/>
      <c r="O19" s="335"/>
      <c r="P19" s="335"/>
      <c r="Q19" s="335"/>
      <c r="R19" s="335"/>
      <c r="S19" s="335"/>
      <c r="T19" s="333"/>
      <c r="U19" s="333"/>
      <c r="V19" s="333"/>
      <c r="W19" s="333"/>
      <c r="X19" s="333"/>
      <c r="Y19" s="368"/>
      <c r="Z19" s="366"/>
      <c r="AA19" s="366"/>
      <c r="AB19" s="366"/>
      <c r="AC19" s="367"/>
    </row>
    <row r="20" spans="1:29" ht="13.5">
      <c r="A20" s="73">
        <v>4</v>
      </c>
      <c r="B20" s="346">
        <v>0.4930555555555556</v>
      </c>
      <c r="C20" s="335"/>
      <c r="D20" s="347"/>
      <c r="E20" s="348" t="s">
        <v>243</v>
      </c>
      <c r="F20" s="349"/>
      <c r="G20" s="349"/>
      <c r="H20" s="349"/>
      <c r="I20" s="349"/>
      <c r="J20" s="335">
        <v>6</v>
      </c>
      <c r="K20" s="335"/>
      <c r="L20" s="74" t="s">
        <v>182</v>
      </c>
      <c r="M20" s="335">
        <v>2</v>
      </c>
      <c r="N20" s="335"/>
      <c r="O20" s="335" t="s">
        <v>227</v>
      </c>
      <c r="P20" s="335"/>
      <c r="Q20" s="335"/>
      <c r="R20" s="335"/>
      <c r="S20" s="335"/>
      <c r="T20" s="332" t="s">
        <v>205</v>
      </c>
      <c r="U20" s="333"/>
      <c r="V20" s="333"/>
      <c r="W20" s="333"/>
      <c r="X20" s="333"/>
      <c r="Y20" s="368" t="s">
        <v>306</v>
      </c>
      <c r="Z20" s="366"/>
      <c r="AA20" s="366"/>
      <c r="AB20" s="366"/>
      <c r="AC20" s="367"/>
    </row>
    <row r="21" spans="1:29" ht="13.5">
      <c r="A21" s="73">
        <v>5</v>
      </c>
      <c r="B21" s="343">
        <v>0.5416666666666666</v>
      </c>
      <c r="C21" s="344"/>
      <c r="D21" s="373"/>
      <c r="E21" s="348" t="s">
        <v>181</v>
      </c>
      <c r="F21" s="349"/>
      <c r="G21" s="349"/>
      <c r="H21" s="349"/>
      <c r="I21" s="349"/>
      <c r="J21" s="335">
        <v>5</v>
      </c>
      <c r="K21" s="335"/>
      <c r="L21" s="74" t="s">
        <v>182</v>
      </c>
      <c r="M21" s="335">
        <v>0</v>
      </c>
      <c r="N21" s="335"/>
      <c r="O21" s="335" t="s">
        <v>244</v>
      </c>
      <c r="P21" s="335"/>
      <c r="Q21" s="335"/>
      <c r="R21" s="335"/>
      <c r="S21" s="335"/>
      <c r="T21" s="332" t="s">
        <v>198</v>
      </c>
      <c r="U21" s="333"/>
      <c r="V21" s="333"/>
      <c r="W21" s="333"/>
      <c r="X21" s="333"/>
      <c r="Y21" s="368" t="s">
        <v>199</v>
      </c>
      <c r="Z21" s="366"/>
      <c r="AA21" s="366"/>
      <c r="AB21" s="366"/>
      <c r="AC21" s="367"/>
    </row>
    <row r="22" spans="1:29" ht="14.25" thickBot="1">
      <c r="A22" s="75">
        <v>6</v>
      </c>
      <c r="B22" s="369">
        <v>0.576388888888889</v>
      </c>
      <c r="C22" s="351"/>
      <c r="D22" s="352"/>
      <c r="E22" s="353" t="s">
        <v>205</v>
      </c>
      <c r="F22" s="354"/>
      <c r="G22" s="354"/>
      <c r="H22" s="354"/>
      <c r="I22" s="354"/>
      <c r="J22" s="351">
        <v>2</v>
      </c>
      <c r="K22" s="351"/>
      <c r="L22" s="76" t="s">
        <v>182</v>
      </c>
      <c r="M22" s="351">
        <v>0</v>
      </c>
      <c r="N22" s="351"/>
      <c r="O22" s="351" t="s">
        <v>202</v>
      </c>
      <c r="P22" s="351"/>
      <c r="Q22" s="351"/>
      <c r="R22" s="351"/>
      <c r="S22" s="351"/>
      <c r="T22" s="370" t="s">
        <v>181</v>
      </c>
      <c r="U22" s="355"/>
      <c r="V22" s="355"/>
      <c r="W22" s="355"/>
      <c r="X22" s="355"/>
      <c r="Y22" s="371" t="s">
        <v>217</v>
      </c>
      <c r="Z22" s="371"/>
      <c r="AA22" s="371"/>
      <c r="AB22" s="371"/>
      <c r="AC22" s="372"/>
    </row>
  </sheetData>
  <sheetProtection/>
  <mergeCells count="102">
    <mergeCell ref="Y21:AC21"/>
    <mergeCell ref="B22:D22"/>
    <mergeCell ref="E22:I22"/>
    <mergeCell ref="J22:K22"/>
    <mergeCell ref="M22:N22"/>
    <mergeCell ref="O22:S22"/>
    <mergeCell ref="T22:X22"/>
    <mergeCell ref="Y22:AC22"/>
    <mergeCell ref="T10:X10"/>
    <mergeCell ref="Y10:AC10"/>
    <mergeCell ref="T11:X11"/>
    <mergeCell ref="Y11:AC11"/>
    <mergeCell ref="B21:D21"/>
    <mergeCell ref="E21:I21"/>
    <mergeCell ref="J21:K21"/>
    <mergeCell ref="M21:N21"/>
    <mergeCell ref="O21:S21"/>
    <mergeCell ref="T21:X21"/>
    <mergeCell ref="E10:I10"/>
    <mergeCell ref="J10:K10"/>
    <mergeCell ref="M10:N10"/>
    <mergeCell ref="O10:S10"/>
    <mergeCell ref="E11:I11"/>
    <mergeCell ref="J11:K11"/>
    <mergeCell ref="M11:N11"/>
    <mergeCell ref="O11:S11"/>
    <mergeCell ref="Y19:AC19"/>
    <mergeCell ref="B20:D20"/>
    <mergeCell ref="E20:I20"/>
    <mergeCell ref="J20:K20"/>
    <mergeCell ref="M20:N20"/>
    <mergeCell ref="O20:S20"/>
    <mergeCell ref="T20:X20"/>
    <mergeCell ref="Y20:AC20"/>
    <mergeCell ref="B19:D19"/>
    <mergeCell ref="E19:I19"/>
    <mergeCell ref="J19:K19"/>
    <mergeCell ref="M19:N19"/>
    <mergeCell ref="O19:S19"/>
    <mergeCell ref="T19:X19"/>
    <mergeCell ref="Y17:AC17"/>
    <mergeCell ref="B18:D18"/>
    <mergeCell ref="E18:I18"/>
    <mergeCell ref="J18:K18"/>
    <mergeCell ref="M18:N18"/>
    <mergeCell ref="O18:S18"/>
    <mergeCell ref="T18:X18"/>
    <mergeCell ref="Y18:AC18"/>
    <mergeCell ref="B17:D17"/>
    <mergeCell ref="E17:I17"/>
    <mergeCell ref="J17:K17"/>
    <mergeCell ref="M17:N17"/>
    <mergeCell ref="O17:S17"/>
    <mergeCell ref="T17:X17"/>
    <mergeCell ref="K14:S14"/>
    <mergeCell ref="W14:AB14"/>
    <mergeCell ref="A15:A16"/>
    <mergeCell ref="B15:D16"/>
    <mergeCell ref="E15:S16"/>
    <mergeCell ref="T15:AC15"/>
    <mergeCell ref="T16:X16"/>
    <mergeCell ref="Y16:AC16"/>
    <mergeCell ref="Y9:AC9"/>
    <mergeCell ref="B12:D12"/>
    <mergeCell ref="E12:I12"/>
    <mergeCell ref="J12:K12"/>
    <mergeCell ref="M12:N12"/>
    <mergeCell ref="O12:S12"/>
    <mergeCell ref="T12:X12"/>
    <mergeCell ref="Y12:AC12"/>
    <mergeCell ref="B10:D10"/>
    <mergeCell ref="B11:D11"/>
    <mergeCell ref="T8:X8"/>
    <mergeCell ref="Y8:AC8"/>
    <mergeCell ref="B7:D7"/>
    <mergeCell ref="E7:I7"/>
    <mergeCell ref="B9:D9"/>
    <mergeCell ref="E9:I9"/>
    <mergeCell ref="J9:K9"/>
    <mergeCell ref="M9:N9"/>
    <mergeCell ref="O9:S9"/>
    <mergeCell ref="T9:X9"/>
    <mergeCell ref="B5:D6"/>
    <mergeCell ref="E5:S6"/>
    <mergeCell ref="T5:AC5"/>
    <mergeCell ref="T6:X6"/>
    <mergeCell ref="Y6:AC6"/>
    <mergeCell ref="B8:D8"/>
    <mergeCell ref="E8:I8"/>
    <mergeCell ref="J8:K8"/>
    <mergeCell ref="M8:N8"/>
    <mergeCell ref="O8:S8"/>
    <mergeCell ref="J7:K7"/>
    <mergeCell ref="M7:N7"/>
    <mergeCell ref="O7:S7"/>
    <mergeCell ref="T7:X7"/>
    <mergeCell ref="Y7:AC7"/>
    <mergeCell ref="A1:AB1"/>
    <mergeCell ref="A3:AB3"/>
    <mergeCell ref="K4:S4"/>
    <mergeCell ref="W4:AB4"/>
    <mergeCell ref="A5:A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50"/>
  </sheetPr>
  <dimension ref="A1:AC18"/>
  <sheetViews>
    <sheetView zoomScalePageLayoutView="0" workbookViewId="0" topLeftCell="A1">
      <selection activeCell="M20" sqref="M20"/>
    </sheetView>
  </sheetViews>
  <sheetFormatPr defaultColWidth="9.140625" defaultRowHeight="15"/>
  <cols>
    <col min="1" max="9" width="3.140625" style="50" customWidth="1"/>
    <col min="10" max="11" width="2.421875" style="50" customWidth="1"/>
    <col min="12" max="12" width="3.140625" style="50" customWidth="1"/>
    <col min="13" max="14" width="2.421875" style="51" customWidth="1"/>
    <col min="15" max="29" width="3.140625" style="51"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3" spans="1:29" ht="18.75">
      <c r="A3" s="276" t="s">
        <v>222</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49"/>
    </row>
    <row r="4" spans="1:29" ht="14.25" thickBot="1">
      <c r="A4" s="122">
        <v>5</v>
      </c>
      <c r="B4" s="122" t="s">
        <v>166</v>
      </c>
      <c r="C4" s="122">
        <v>10</v>
      </c>
      <c r="D4" s="122" t="s">
        <v>167</v>
      </c>
      <c r="E4" s="122" t="s">
        <v>168</v>
      </c>
      <c r="F4" s="122" t="s">
        <v>167</v>
      </c>
      <c r="G4" s="122" t="s">
        <v>169</v>
      </c>
      <c r="H4" s="122"/>
      <c r="I4" s="123" t="s">
        <v>170</v>
      </c>
      <c r="J4" s="122"/>
      <c r="K4" s="398" t="s">
        <v>291</v>
      </c>
      <c r="L4" s="398"/>
      <c r="M4" s="398"/>
      <c r="N4" s="398"/>
      <c r="O4" s="398"/>
      <c r="P4" s="398"/>
      <c r="Q4" s="398"/>
      <c r="R4" s="398"/>
      <c r="S4" s="398"/>
      <c r="T4" s="123" t="s">
        <v>171</v>
      </c>
      <c r="U4" s="122"/>
      <c r="V4" s="122"/>
      <c r="W4" s="399" t="s">
        <v>292</v>
      </c>
      <c r="X4" s="399"/>
      <c r="Y4" s="399"/>
      <c r="Z4" s="399"/>
      <c r="AA4" s="399"/>
      <c r="AB4" s="399"/>
      <c r="AC4" s="122"/>
    </row>
    <row r="5" spans="1:29" ht="13.5">
      <c r="A5" s="400" t="s">
        <v>172</v>
      </c>
      <c r="B5" s="402" t="s">
        <v>173</v>
      </c>
      <c r="C5" s="403"/>
      <c r="D5" s="404"/>
      <c r="E5" s="408" t="s">
        <v>174</v>
      </c>
      <c r="F5" s="409"/>
      <c r="G5" s="409"/>
      <c r="H5" s="409"/>
      <c r="I5" s="409"/>
      <c r="J5" s="409"/>
      <c r="K5" s="409"/>
      <c r="L5" s="409"/>
      <c r="M5" s="409"/>
      <c r="N5" s="409"/>
      <c r="O5" s="409"/>
      <c r="P5" s="409"/>
      <c r="Q5" s="409"/>
      <c r="R5" s="409"/>
      <c r="S5" s="409"/>
      <c r="T5" s="408" t="s">
        <v>175</v>
      </c>
      <c r="U5" s="409"/>
      <c r="V5" s="409"/>
      <c r="W5" s="409"/>
      <c r="X5" s="409"/>
      <c r="Y5" s="409"/>
      <c r="Z5" s="409"/>
      <c r="AA5" s="409"/>
      <c r="AB5" s="409"/>
      <c r="AC5" s="412"/>
    </row>
    <row r="6" spans="1:29" ht="14.25" thickBot="1">
      <c r="A6" s="401"/>
      <c r="B6" s="405"/>
      <c r="C6" s="406"/>
      <c r="D6" s="407"/>
      <c r="E6" s="410"/>
      <c r="F6" s="411"/>
      <c r="G6" s="411"/>
      <c r="H6" s="411"/>
      <c r="I6" s="411"/>
      <c r="J6" s="411"/>
      <c r="K6" s="411"/>
      <c r="L6" s="411"/>
      <c r="M6" s="411"/>
      <c r="N6" s="411"/>
      <c r="O6" s="411"/>
      <c r="P6" s="411"/>
      <c r="Q6" s="411"/>
      <c r="R6" s="411"/>
      <c r="S6" s="411"/>
      <c r="T6" s="413" t="s">
        <v>183</v>
      </c>
      <c r="U6" s="413"/>
      <c r="V6" s="413"/>
      <c r="W6" s="413"/>
      <c r="X6" s="413"/>
      <c r="Y6" s="410" t="s">
        <v>184</v>
      </c>
      <c r="Z6" s="411"/>
      <c r="AA6" s="411"/>
      <c r="AB6" s="411"/>
      <c r="AC6" s="414"/>
    </row>
    <row r="7" spans="1:29" ht="14.25" thickTop="1">
      <c r="A7" s="124">
        <v>1</v>
      </c>
      <c r="B7" s="393"/>
      <c r="C7" s="394"/>
      <c r="D7" s="395"/>
      <c r="E7" s="340" t="s">
        <v>206</v>
      </c>
      <c r="F7" s="341"/>
      <c r="G7" s="341"/>
      <c r="H7" s="341"/>
      <c r="I7" s="341"/>
      <c r="J7" s="338">
        <v>3</v>
      </c>
      <c r="K7" s="338"/>
      <c r="L7" s="72" t="s">
        <v>179</v>
      </c>
      <c r="M7" s="338">
        <v>6</v>
      </c>
      <c r="N7" s="338"/>
      <c r="O7" s="338" t="s">
        <v>233</v>
      </c>
      <c r="P7" s="338"/>
      <c r="Q7" s="338"/>
      <c r="R7" s="338"/>
      <c r="S7" s="338"/>
      <c r="T7" s="397" t="str">
        <f>O8</f>
        <v>浜田SSS</v>
      </c>
      <c r="U7" s="397"/>
      <c r="V7" s="397"/>
      <c r="W7" s="397"/>
      <c r="X7" s="397"/>
      <c r="Y7" s="389" t="str">
        <f>E8</f>
        <v>清水ヴァーモス</v>
      </c>
      <c r="Z7" s="390"/>
      <c r="AA7" s="390"/>
      <c r="AB7" s="390"/>
      <c r="AC7" s="391"/>
    </row>
    <row r="8" spans="1:29" ht="13.5">
      <c r="A8" s="125">
        <v>2</v>
      </c>
      <c r="B8" s="384"/>
      <c r="C8" s="375"/>
      <c r="D8" s="385"/>
      <c r="E8" s="348" t="s">
        <v>199</v>
      </c>
      <c r="F8" s="349"/>
      <c r="G8" s="349"/>
      <c r="H8" s="349"/>
      <c r="I8" s="349"/>
      <c r="J8" s="335">
        <v>3</v>
      </c>
      <c r="K8" s="335"/>
      <c r="L8" s="74" t="s">
        <v>179</v>
      </c>
      <c r="M8" s="335">
        <v>2</v>
      </c>
      <c r="N8" s="335"/>
      <c r="O8" s="335" t="s">
        <v>197</v>
      </c>
      <c r="P8" s="335"/>
      <c r="Q8" s="335"/>
      <c r="R8" s="335"/>
      <c r="S8" s="335"/>
      <c r="T8" s="392" t="str">
        <f>E7</f>
        <v>入江SSS</v>
      </c>
      <c r="U8" s="388"/>
      <c r="V8" s="388"/>
      <c r="W8" s="388"/>
      <c r="X8" s="388"/>
      <c r="Y8" s="374" t="str">
        <f>O7</f>
        <v>清水クラブSS</v>
      </c>
      <c r="Z8" s="375"/>
      <c r="AA8" s="375"/>
      <c r="AB8" s="375"/>
      <c r="AC8" s="376"/>
    </row>
    <row r="9" spans="1:29" ht="13.5">
      <c r="A9" s="125">
        <v>3</v>
      </c>
      <c r="B9" s="384"/>
      <c r="C9" s="375"/>
      <c r="D9" s="385"/>
      <c r="E9" s="386"/>
      <c r="F9" s="387"/>
      <c r="G9" s="387"/>
      <c r="H9" s="387"/>
      <c r="I9" s="387"/>
      <c r="J9" s="375"/>
      <c r="K9" s="375"/>
      <c r="L9" s="126"/>
      <c r="M9" s="375"/>
      <c r="N9" s="375"/>
      <c r="O9" s="375"/>
      <c r="P9" s="375"/>
      <c r="Q9" s="375"/>
      <c r="R9" s="375"/>
      <c r="S9" s="375"/>
      <c r="T9" s="388"/>
      <c r="U9" s="388"/>
      <c r="V9" s="388"/>
      <c r="W9" s="388"/>
      <c r="X9" s="388"/>
      <c r="Y9" s="374"/>
      <c r="Z9" s="375"/>
      <c r="AA9" s="375"/>
      <c r="AB9" s="375"/>
      <c r="AC9" s="376"/>
    </row>
    <row r="10" spans="1:29" ht="14.25" thickBot="1">
      <c r="A10" s="127">
        <v>4</v>
      </c>
      <c r="B10" s="377"/>
      <c r="C10" s="378"/>
      <c r="D10" s="379"/>
      <c r="E10" s="380"/>
      <c r="F10" s="381"/>
      <c r="G10" s="381"/>
      <c r="H10" s="381"/>
      <c r="I10" s="381"/>
      <c r="J10" s="378"/>
      <c r="K10" s="378"/>
      <c r="L10" s="128"/>
      <c r="M10" s="378"/>
      <c r="N10" s="378"/>
      <c r="O10" s="378"/>
      <c r="P10" s="378"/>
      <c r="Q10" s="378"/>
      <c r="R10" s="378"/>
      <c r="S10" s="378"/>
      <c r="T10" s="382"/>
      <c r="U10" s="382"/>
      <c r="V10" s="382"/>
      <c r="W10" s="382"/>
      <c r="X10" s="382"/>
      <c r="Y10" s="377"/>
      <c r="Z10" s="378"/>
      <c r="AA10" s="378"/>
      <c r="AB10" s="378"/>
      <c r="AC10" s="383"/>
    </row>
    <row r="11" spans="1:29" ht="13.5">
      <c r="A11" s="129"/>
      <c r="B11" s="129"/>
      <c r="C11" s="129"/>
      <c r="D11" s="129"/>
      <c r="E11" s="129"/>
      <c r="F11" s="129"/>
      <c r="G11" s="129"/>
      <c r="H11" s="129"/>
      <c r="I11" s="129"/>
      <c r="J11" s="129"/>
      <c r="K11" s="129"/>
      <c r="L11" s="129"/>
      <c r="M11" s="130"/>
      <c r="N11" s="130"/>
      <c r="O11" s="130"/>
      <c r="P11" s="130"/>
      <c r="Q11" s="130"/>
      <c r="R11" s="130"/>
      <c r="S11" s="130"/>
      <c r="T11" s="130"/>
      <c r="U11" s="130"/>
      <c r="V11" s="130"/>
      <c r="W11" s="130"/>
      <c r="X11" s="130"/>
      <c r="Y11" s="130"/>
      <c r="Z11" s="130"/>
      <c r="AA11" s="130"/>
      <c r="AB11" s="130"/>
      <c r="AC11" s="130"/>
    </row>
    <row r="12" spans="1:29" ht="14.25" thickBot="1">
      <c r="A12" s="122">
        <v>5</v>
      </c>
      <c r="B12" s="122" t="s">
        <v>166</v>
      </c>
      <c r="C12" s="122">
        <v>10</v>
      </c>
      <c r="D12" s="122" t="s">
        <v>167</v>
      </c>
      <c r="E12" s="122" t="s">
        <v>168</v>
      </c>
      <c r="F12" s="122" t="s">
        <v>167</v>
      </c>
      <c r="G12" s="122" t="s">
        <v>169</v>
      </c>
      <c r="H12" s="122"/>
      <c r="I12" s="123" t="s">
        <v>170</v>
      </c>
      <c r="J12" s="122"/>
      <c r="K12" s="398" t="s">
        <v>291</v>
      </c>
      <c r="L12" s="398"/>
      <c r="M12" s="398"/>
      <c r="N12" s="398"/>
      <c r="O12" s="398"/>
      <c r="P12" s="398"/>
      <c r="Q12" s="398"/>
      <c r="R12" s="398"/>
      <c r="S12" s="398"/>
      <c r="T12" s="123" t="s">
        <v>171</v>
      </c>
      <c r="U12" s="122"/>
      <c r="V12" s="122"/>
      <c r="W12" s="399" t="s">
        <v>292</v>
      </c>
      <c r="X12" s="399"/>
      <c r="Y12" s="399"/>
      <c r="Z12" s="399"/>
      <c r="AA12" s="399"/>
      <c r="AB12" s="399"/>
      <c r="AC12" s="122"/>
    </row>
    <row r="13" spans="1:29" ht="13.5">
      <c r="A13" s="400" t="s">
        <v>172</v>
      </c>
      <c r="B13" s="402" t="s">
        <v>173</v>
      </c>
      <c r="C13" s="403"/>
      <c r="D13" s="404"/>
      <c r="E13" s="408" t="s">
        <v>174</v>
      </c>
      <c r="F13" s="409"/>
      <c r="G13" s="409"/>
      <c r="H13" s="409"/>
      <c r="I13" s="409"/>
      <c r="J13" s="409"/>
      <c r="K13" s="409"/>
      <c r="L13" s="409"/>
      <c r="M13" s="409"/>
      <c r="N13" s="409"/>
      <c r="O13" s="409"/>
      <c r="P13" s="409"/>
      <c r="Q13" s="409"/>
      <c r="R13" s="409"/>
      <c r="S13" s="409"/>
      <c r="T13" s="408" t="s">
        <v>175</v>
      </c>
      <c r="U13" s="409"/>
      <c r="V13" s="409"/>
      <c r="W13" s="409"/>
      <c r="X13" s="409"/>
      <c r="Y13" s="409"/>
      <c r="Z13" s="409"/>
      <c r="AA13" s="409"/>
      <c r="AB13" s="409"/>
      <c r="AC13" s="412"/>
    </row>
    <row r="14" spans="1:29" ht="14.25" thickBot="1">
      <c r="A14" s="401"/>
      <c r="B14" s="405"/>
      <c r="C14" s="406"/>
      <c r="D14" s="407"/>
      <c r="E14" s="410"/>
      <c r="F14" s="411"/>
      <c r="G14" s="411"/>
      <c r="H14" s="411"/>
      <c r="I14" s="411"/>
      <c r="J14" s="411"/>
      <c r="K14" s="411"/>
      <c r="L14" s="411"/>
      <c r="M14" s="411"/>
      <c r="N14" s="411"/>
      <c r="O14" s="411"/>
      <c r="P14" s="411"/>
      <c r="Q14" s="411"/>
      <c r="R14" s="411"/>
      <c r="S14" s="411"/>
      <c r="T14" s="413" t="s">
        <v>183</v>
      </c>
      <c r="U14" s="413"/>
      <c r="V14" s="413"/>
      <c r="W14" s="413"/>
      <c r="X14" s="413"/>
      <c r="Y14" s="410" t="s">
        <v>184</v>
      </c>
      <c r="Z14" s="411"/>
      <c r="AA14" s="411"/>
      <c r="AB14" s="411"/>
      <c r="AC14" s="414"/>
    </row>
    <row r="15" spans="1:29" ht="14.25" thickTop="1">
      <c r="A15" s="124">
        <v>1</v>
      </c>
      <c r="B15" s="393"/>
      <c r="C15" s="394"/>
      <c r="D15" s="395"/>
      <c r="E15" s="340" t="s">
        <v>191</v>
      </c>
      <c r="F15" s="341"/>
      <c r="G15" s="341"/>
      <c r="H15" s="341"/>
      <c r="I15" s="341"/>
      <c r="J15" s="338">
        <v>0</v>
      </c>
      <c r="K15" s="338"/>
      <c r="L15" s="72" t="s">
        <v>179</v>
      </c>
      <c r="M15" s="338">
        <v>8</v>
      </c>
      <c r="N15" s="338"/>
      <c r="O15" s="338" t="s">
        <v>218</v>
      </c>
      <c r="P15" s="338"/>
      <c r="Q15" s="338"/>
      <c r="R15" s="338"/>
      <c r="S15" s="338"/>
      <c r="T15" s="396" t="str">
        <f>E15</f>
        <v>T.S.C</v>
      </c>
      <c r="U15" s="397"/>
      <c r="V15" s="397"/>
      <c r="W15" s="397"/>
      <c r="X15" s="397"/>
      <c r="Y15" s="389" t="str">
        <f>O15</f>
        <v>RISE</v>
      </c>
      <c r="Z15" s="390"/>
      <c r="AA15" s="390"/>
      <c r="AB15" s="390"/>
      <c r="AC15" s="391"/>
    </row>
    <row r="16" spans="1:29" ht="13.5">
      <c r="A16" s="125">
        <v>2</v>
      </c>
      <c r="B16" s="384"/>
      <c r="C16" s="375"/>
      <c r="D16" s="385"/>
      <c r="E16" s="386"/>
      <c r="F16" s="387"/>
      <c r="G16" s="387"/>
      <c r="H16" s="387"/>
      <c r="I16" s="387"/>
      <c r="J16" s="375"/>
      <c r="K16" s="375"/>
      <c r="L16" s="126"/>
      <c r="M16" s="375"/>
      <c r="N16" s="375"/>
      <c r="O16" s="375"/>
      <c r="P16" s="375"/>
      <c r="Q16" s="375"/>
      <c r="R16" s="375"/>
      <c r="S16" s="375"/>
      <c r="T16" s="392"/>
      <c r="U16" s="388"/>
      <c r="V16" s="388"/>
      <c r="W16" s="388"/>
      <c r="X16" s="388"/>
      <c r="Y16" s="374"/>
      <c r="Z16" s="375"/>
      <c r="AA16" s="375"/>
      <c r="AB16" s="375"/>
      <c r="AC16" s="376"/>
    </row>
    <row r="17" spans="1:29" ht="13.5">
      <c r="A17" s="125">
        <v>3</v>
      </c>
      <c r="B17" s="384"/>
      <c r="C17" s="375"/>
      <c r="D17" s="385"/>
      <c r="E17" s="386"/>
      <c r="F17" s="387"/>
      <c r="G17" s="387"/>
      <c r="H17" s="387"/>
      <c r="I17" s="387"/>
      <c r="J17" s="375"/>
      <c r="K17" s="375"/>
      <c r="L17" s="126"/>
      <c r="M17" s="375"/>
      <c r="N17" s="375"/>
      <c r="O17" s="375"/>
      <c r="P17" s="375"/>
      <c r="Q17" s="375"/>
      <c r="R17" s="375"/>
      <c r="S17" s="375"/>
      <c r="T17" s="388"/>
      <c r="U17" s="388"/>
      <c r="V17" s="388"/>
      <c r="W17" s="388"/>
      <c r="X17" s="388"/>
      <c r="Y17" s="374"/>
      <c r="Z17" s="375"/>
      <c r="AA17" s="375"/>
      <c r="AB17" s="375"/>
      <c r="AC17" s="376"/>
    </row>
    <row r="18" spans="1:29" ht="14.25" thickBot="1">
      <c r="A18" s="127">
        <v>4</v>
      </c>
      <c r="B18" s="377"/>
      <c r="C18" s="378"/>
      <c r="D18" s="379"/>
      <c r="E18" s="380"/>
      <c r="F18" s="381"/>
      <c r="G18" s="381"/>
      <c r="H18" s="381"/>
      <c r="I18" s="381"/>
      <c r="J18" s="378"/>
      <c r="K18" s="378"/>
      <c r="L18" s="128"/>
      <c r="M18" s="378"/>
      <c r="N18" s="378"/>
      <c r="O18" s="378"/>
      <c r="P18" s="378"/>
      <c r="Q18" s="378"/>
      <c r="R18" s="378"/>
      <c r="S18" s="378"/>
      <c r="T18" s="382"/>
      <c r="U18" s="382"/>
      <c r="V18" s="382"/>
      <c r="W18" s="382"/>
      <c r="X18" s="382"/>
      <c r="Y18" s="377"/>
      <c r="Z18" s="378"/>
      <c r="AA18" s="378"/>
      <c r="AB18" s="378"/>
      <c r="AC18" s="383"/>
    </row>
  </sheetData>
  <sheetProtection/>
  <mergeCells count="74">
    <mergeCell ref="A1:AB1"/>
    <mergeCell ref="A3:AB3"/>
    <mergeCell ref="K4:S4"/>
    <mergeCell ref="W4:AB4"/>
    <mergeCell ref="A5:A6"/>
    <mergeCell ref="B5:D6"/>
    <mergeCell ref="E5:S6"/>
    <mergeCell ref="T5:AC5"/>
    <mergeCell ref="T6:X6"/>
    <mergeCell ref="Y6:AC6"/>
    <mergeCell ref="T8:X8"/>
    <mergeCell ref="Y8:AC8"/>
    <mergeCell ref="B7:D7"/>
    <mergeCell ref="E7:I7"/>
    <mergeCell ref="J7:K7"/>
    <mergeCell ref="M7:N7"/>
    <mergeCell ref="O7:S7"/>
    <mergeCell ref="T7:X7"/>
    <mergeCell ref="J9:K9"/>
    <mergeCell ref="M9:N9"/>
    <mergeCell ref="O9:S9"/>
    <mergeCell ref="T9:X9"/>
    <mergeCell ref="Y7:AC7"/>
    <mergeCell ref="B8:D8"/>
    <mergeCell ref="E8:I8"/>
    <mergeCell ref="J8:K8"/>
    <mergeCell ref="M8:N8"/>
    <mergeCell ref="O8:S8"/>
    <mergeCell ref="Y9:AC9"/>
    <mergeCell ref="B10:D10"/>
    <mergeCell ref="E10:I10"/>
    <mergeCell ref="J10:K10"/>
    <mergeCell ref="M10:N10"/>
    <mergeCell ref="O10:S10"/>
    <mergeCell ref="T10:X10"/>
    <mergeCell ref="Y10:AC10"/>
    <mergeCell ref="B9:D9"/>
    <mergeCell ref="E9:I9"/>
    <mergeCell ref="K12:S12"/>
    <mergeCell ref="W12:AB12"/>
    <mergeCell ref="A13:A14"/>
    <mergeCell ref="B13:D14"/>
    <mergeCell ref="E13:S14"/>
    <mergeCell ref="T13:AC13"/>
    <mergeCell ref="T14:X14"/>
    <mergeCell ref="Y14:AC14"/>
    <mergeCell ref="T16:X16"/>
    <mergeCell ref="Y16:AC16"/>
    <mergeCell ref="B15:D15"/>
    <mergeCell ref="E15:I15"/>
    <mergeCell ref="J15:K15"/>
    <mergeCell ref="M15:N15"/>
    <mergeCell ref="O15:S15"/>
    <mergeCell ref="T15:X15"/>
    <mergeCell ref="J17:K17"/>
    <mergeCell ref="M17:N17"/>
    <mergeCell ref="O17:S17"/>
    <mergeCell ref="T17:X17"/>
    <mergeCell ref="Y15:AC15"/>
    <mergeCell ref="B16:D16"/>
    <mergeCell ref="E16:I16"/>
    <mergeCell ref="J16:K16"/>
    <mergeCell ref="M16:N16"/>
    <mergeCell ref="O16:S16"/>
    <mergeCell ref="Y17:AC17"/>
    <mergeCell ref="B18:D18"/>
    <mergeCell ref="E18:I18"/>
    <mergeCell ref="J18:K18"/>
    <mergeCell ref="M18:N18"/>
    <mergeCell ref="O18:S18"/>
    <mergeCell ref="T18:X18"/>
    <mergeCell ref="Y18:AC18"/>
    <mergeCell ref="B17:D17"/>
    <mergeCell ref="E17:I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50"/>
  </sheetPr>
  <dimension ref="A1:AC50"/>
  <sheetViews>
    <sheetView zoomScalePageLayoutView="0" workbookViewId="0" topLeftCell="A28">
      <selection activeCell="AE25" sqref="AE25"/>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9" ht="18.75">
      <c r="A3" s="276" t="s">
        <v>247</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49"/>
    </row>
    <row r="4" spans="1:29" ht="14.25" thickBot="1">
      <c r="A4" s="68">
        <v>5</v>
      </c>
      <c r="B4" s="68" t="s">
        <v>166</v>
      </c>
      <c r="C4" s="68">
        <v>15</v>
      </c>
      <c r="D4" s="68" t="s">
        <v>167</v>
      </c>
      <c r="E4" s="68" t="s">
        <v>168</v>
      </c>
      <c r="F4" s="68" t="s">
        <v>176</v>
      </c>
      <c r="G4" s="68" t="s">
        <v>169</v>
      </c>
      <c r="H4" s="68"/>
      <c r="I4" s="69" t="s">
        <v>170</v>
      </c>
      <c r="J4" s="68"/>
      <c r="K4" s="315" t="s">
        <v>259</v>
      </c>
      <c r="L4" s="315"/>
      <c r="M4" s="315"/>
      <c r="N4" s="315"/>
      <c r="O4" s="315"/>
      <c r="P4" s="315"/>
      <c r="Q4" s="315"/>
      <c r="R4" s="315"/>
      <c r="S4" s="315"/>
      <c r="T4" s="69" t="s">
        <v>171</v>
      </c>
      <c r="U4" s="68"/>
      <c r="V4" s="68"/>
      <c r="W4" s="316" t="s">
        <v>205</v>
      </c>
      <c r="X4" s="316"/>
      <c r="Y4" s="316"/>
      <c r="Z4" s="316"/>
      <c r="AA4" s="316"/>
      <c r="AB4" s="316"/>
      <c r="AC4" s="68"/>
    </row>
    <row r="5" spans="1:29" ht="13.5">
      <c r="A5" s="317" t="s">
        <v>172</v>
      </c>
      <c r="B5" s="319" t="s">
        <v>173</v>
      </c>
      <c r="C5" s="320"/>
      <c r="D5" s="321"/>
      <c r="E5" s="325" t="s">
        <v>174</v>
      </c>
      <c r="F5" s="326"/>
      <c r="G5" s="326"/>
      <c r="H5" s="326"/>
      <c r="I5" s="326"/>
      <c r="J5" s="326"/>
      <c r="K5" s="326"/>
      <c r="L5" s="326"/>
      <c r="M5" s="326"/>
      <c r="N5" s="326"/>
      <c r="O5" s="326"/>
      <c r="P5" s="326"/>
      <c r="Q5" s="326"/>
      <c r="R5" s="326"/>
      <c r="S5" s="326"/>
      <c r="T5" s="325" t="s">
        <v>175</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183</v>
      </c>
      <c r="U6" s="330"/>
      <c r="V6" s="330"/>
      <c r="W6" s="330"/>
      <c r="X6" s="330"/>
      <c r="Y6" s="327" t="s">
        <v>184</v>
      </c>
      <c r="Z6" s="328"/>
      <c r="AA6" s="328"/>
      <c r="AB6" s="328"/>
      <c r="AC6" s="331"/>
    </row>
    <row r="7" spans="1:29" ht="14.25" thickTop="1">
      <c r="A7" s="71">
        <v>1</v>
      </c>
      <c r="B7" s="337"/>
      <c r="C7" s="338"/>
      <c r="D7" s="339"/>
      <c r="E7" s="340" t="s">
        <v>229</v>
      </c>
      <c r="F7" s="341"/>
      <c r="G7" s="341"/>
      <c r="H7" s="341"/>
      <c r="I7" s="341"/>
      <c r="J7" s="338">
        <v>11</v>
      </c>
      <c r="K7" s="338"/>
      <c r="L7" s="72" t="s">
        <v>179</v>
      </c>
      <c r="M7" s="338">
        <v>0</v>
      </c>
      <c r="N7" s="338"/>
      <c r="O7" s="338" t="s">
        <v>197</v>
      </c>
      <c r="P7" s="338"/>
      <c r="Q7" s="338"/>
      <c r="R7" s="338"/>
      <c r="S7" s="338"/>
      <c r="T7" s="342" t="str">
        <f>O8</f>
        <v>有度FC</v>
      </c>
      <c r="U7" s="342"/>
      <c r="V7" s="342"/>
      <c r="W7" s="342"/>
      <c r="X7" s="342"/>
      <c r="Y7" s="343" t="str">
        <f>E8</f>
        <v>清水北SSS</v>
      </c>
      <c r="Z7" s="344"/>
      <c r="AA7" s="344"/>
      <c r="AB7" s="344"/>
      <c r="AC7" s="345"/>
    </row>
    <row r="8" spans="1:29" ht="13.5">
      <c r="A8" s="73">
        <v>2</v>
      </c>
      <c r="B8" s="346"/>
      <c r="C8" s="335"/>
      <c r="D8" s="347"/>
      <c r="E8" s="348" t="s">
        <v>205</v>
      </c>
      <c r="F8" s="349"/>
      <c r="G8" s="349"/>
      <c r="H8" s="349"/>
      <c r="I8" s="349"/>
      <c r="J8" s="335">
        <v>2</v>
      </c>
      <c r="K8" s="335"/>
      <c r="L8" s="74" t="s">
        <v>182</v>
      </c>
      <c r="M8" s="335">
        <v>0</v>
      </c>
      <c r="N8" s="335"/>
      <c r="O8" s="335" t="s">
        <v>217</v>
      </c>
      <c r="P8" s="335"/>
      <c r="Q8" s="335"/>
      <c r="R8" s="335"/>
      <c r="S8" s="335"/>
      <c r="T8" s="332" t="str">
        <f>E7</f>
        <v>SALFUS oRs</v>
      </c>
      <c r="U8" s="333"/>
      <c r="V8" s="333"/>
      <c r="W8" s="333"/>
      <c r="X8" s="333"/>
      <c r="Y8" s="334" t="str">
        <f>O7</f>
        <v>浜田SSS</v>
      </c>
      <c r="Z8" s="335"/>
      <c r="AA8" s="335"/>
      <c r="AB8" s="335"/>
      <c r="AC8" s="336"/>
    </row>
    <row r="9" spans="1:29" ht="13.5">
      <c r="A9" s="73">
        <v>3</v>
      </c>
      <c r="B9" s="346"/>
      <c r="C9" s="335"/>
      <c r="D9" s="347"/>
      <c r="E9" s="348"/>
      <c r="F9" s="349"/>
      <c r="G9" s="349"/>
      <c r="H9" s="349"/>
      <c r="I9" s="349"/>
      <c r="J9" s="335"/>
      <c r="K9" s="335"/>
      <c r="L9" s="74"/>
      <c r="M9" s="335"/>
      <c r="N9" s="335"/>
      <c r="O9" s="335"/>
      <c r="P9" s="335"/>
      <c r="Q9" s="335"/>
      <c r="R9" s="335"/>
      <c r="S9" s="335"/>
      <c r="T9" s="333"/>
      <c r="U9" s="333"/>
      <c r="V9" s="333"/>
      <c r="W9" s="333"/>
      <c r="X9" s="333"/>
      <c r="Y9" s="334"/>
      <c r="Z9" s="335"/>
      <c r="AA9" s="335"/>
      <c r="AB9" s="335"/>
      <c r="AC9" s="336"/>
    </row>
    <row r="10" spans="1:29" ht="14.25" thickBot="1">
      <c r="A10" s="75">
        <v>4</v>
      </c>
      <c r="B10" s="350"/>
      <c r="C10" s="351"/>
      <c r="D10" s="352"/>
      <c r="E10" s="353"/>
      <c r="F10" s="354"/>
      <c r="G10" s="354"/>
      <c r="H10" s="354"/>
      <c r="I10" s="354"/>
      <c r="J10" s="351"/>
      <c r="K10" s="351"/>
      <c r="L10" s="76"/>
      <c r="M10" s="351"/>
      <c r="N10" s="351"/>
      <c r="O10" s="351"/>
      <c r="P10" s="351"/>
      <c r="Q10" s="351"/>
      <c r="R10" s="351"/>
      <c r="S10" s="351"/>
      <c r="T10" s="355"/>
      <c r="U10" s="355"/>
      <c r="V10" s="355"/>
      <c r="W10" s="355"/>
      <c r="X10" s="355"/>
      <c r="Y10" s="350"/>
      <c r="Z10" s="351"/>
      <c r="AA10" s="351"/>
      <c r="AB10" s="351"/>
      <c r="AC10" s="356"/>
    </row>
    <row r="11" spans="1:12" ht="13.5">
      <c r="A11" s="70"/>
      <c r="B11" s="70"/>
      <c r="C11" s="77"/>
      <c r="D11" s="77"/>
      <c r="E11" s="77"/>
      <c r="F11" s="77"/>
      <c r="G11" s="77"/>
      <c r="H11" s="78"/>
      <c r="I11" s="78"/>
      <c r="J11" s="70"/>
      <c r="K11" s="79"/>
      <c r="L11" s="80"/>
    </row>
    <row r="12" spans="1:29" ht="14.25" thickBot="1">
      <c r="A12" s="68">
        <f>A4</f>
        <v>5</v>
      </c>
      <c r="B12" s="68" t="s">
        <v>166</v>
      </c>
      <c r="C12" s="68">
        <f>C4</f>
        <v>15</v>
      </c>
      <c r="D12" s="68" t="s">
        <v>167</v>
      </c>
      <c r="E12" s="68" t="s">
        <v>168</v>
      </c>
      <c r="F12" s="68" t="s">
        <v>176</v>
      </c>
      <c r="G12" s="68" t="s">
        <v>169</v>
      </c>
      <c r="H12" s="68"/>
      <c r="I12" s="69" t="s">
        <v>170</v>
      </c>
      <c r="J12" s="68"/>
      <c r="K12" s="315" t="s">
        <v>224</v>
      </c>
      <c r="L12" s="315"/>
      <c r="M12" s="315"/>
      <c r="N12" s="315"/>
      <c r="O12" s="315"/>
      <c r="P12" s="315"/>
      <c r="Q12" s="315"/>
      <c r="R12" s="315"/>
      <c r="S12" s="315"/>
      <c r="T12" s="69" t="s">
        <v>171</v>
      </c>
      <c r="U12" s="68"/>
      <c r="V12" s="68"/>
      <c r="W12" s="316" t="s">
        <v>214</v>
      </c>
      <c r="X12" s="316"/>
      <c r="Y12" s="316"/>
      <c r="Z12" s="316"/>
      <c r="AA12" s="316"/>
      <c r="AB12" s="316"/>
      <c r="AC12" s="68"/>
    </row>
    <row r="13" spans="1:29" ht="13.5">
      <c r="A13" s="317" t="s">
        <v>172</v>
      </c>
      <c r="B13" s="319" t="s">
        <v>173</v>
      </c>
      <c r="C13" s="320"/>
      <c r="D13" s="321"/>
      <c r="E13" s="325" t="s">
        <v>174</v>
      </c>
      <c r="F13" s="326"/>
      <c r="G13" s="326"/>
      <c r="H13" s="326"/>
      <c r="I13" s="326"/>
      <c r="J13" s="326"/>
      <c r="K13" s="326"/>
      <c r="L13" s="326"/>
      <c r="M13" s="326"/>
      <c r="N13" s="326"/>
      <c r="O13" s="326"/>
      <c r="P13" s="326"/>
      <c r="Q13" s="326"/>
      <c r="R13" s="326"/>
      <c r="S13" s="326"/>
      <c r="T13" s="325" t="s">
        <v>175</v>
      </c>
      <c r="U13" s="326"/>
      <c r="V13" s="326"/>
      <c r="W13" s="326"/>
      <c r="X13" s="326"/>
      <c r="Y13" s="326"/>
      <c r="Z13" s="326"/>
      <c r="AA13" s="326"/>
      <c r="AB13" s="326"/>
      <c r="AC13" s="329"/>
    </row>
    <row r="14" spans="1:29" ht="14.25" thickBot="1">
      <c r="A14" s="318"/>
      <c r="B14" s="322"/>
      <c r="C14" s="323"/>
      <c r="D14" s="324"/>
      <c r="E14" s="327"/>
      <c r="F14" s="328"/>
      <c r="G14" s="328"/>
      <c r="H14" s="328"/>
      <c r="I14" s="328"/>
      <c r="J14" s="328"/>
      <c r="K14" s="328"/>
      <c r="L14" s="328"/>
      <c r="M14" s="328"/>
      <c r="N14" s="328"/>
      <c r="O14" s="328"/>
      <c r="P14" s="328"/>
      <c r="Q14" s="328"/>
      <c r="R14" s="328"/>
      <c r="S14" s="328"/>
      <c r="T14" s="330" t="s">
        <v>183</v>
      </c>
      <c r="U14" s="330"/>
      <c r="V14" s="330"/>
      <c r="W14" s="330"/>
      <c r="X14" s="330"/>
      <c r="Y14" s="327" t="s">
        <v>184</v>
      </c>
      <c r="Z14" s="328"/>
      <c r="AA14" s="328"/>
      <c r="AB14" s="328"/>
      <c r="AC14" s="331"/>
    </row>
    <row r="15" spans="1:29" ht="14.25" thickTop="1">
      <c r="A15" s="71">
        <v>1</v>
      </c>
      <c r="B15" s="337"/>
      <c r="C15" s="338"/>
      <c r="D15" s="339"/>
      <c r="E15" s="340" t="s">
        <v>214</v>
      </c>
      <c r="F15" s="341"/>
      <c r="G15" s="341"/>
      <c r="H15" s="341"/>
      <c r="I15" s="341"/>
      <c r="J15" s="338">
        <v>2</v>
      </c>
      <c r="K15" s="338"/>
      <c r="L15" s="72" t="s">
        <v>182</v>
      </c>
      <c r="M15" s="338">
        <v>3</v>
      </c>
      <c r="N15" s="338"/>
      <c r="O15" s="338" t="s">
        <v>196</v>
      </c>
      <c r="P15" s="338"/>
      <c r="Q15" s="338"/>
      <c r="R15" s="338"/>
      <c r="S15" s="338"/>
      <c r="T15" s="342" t="str">
        <f>O16</f>
        <v>清水第八SC</v>
      </c>
      <c r="U15" s="342"/>
      <c r="V15" s="342"/>
      <c r="W15" s="342"/>
      <c r="X15" s="342"/>
      <c r="Y15" s="343" t="str">
        <f>E16</f>
        <v>清水クラブSS</v>
      </c>
      <c r="Z15" s="344"/>
      <c r="AA15" s="344"/>
      <c r="AB15" s="344"/>
      <c r="AC15" s="345"/>
    </row>
    <row r="16" spans="1:29" ht="13.5">
      <c r="A16" s="73">
        <v>2</v>
      </c>
      <c r="B16" s="346"/>
      <c r="C16" s="335"/>
      <c r="D16" s="347"/>
      <c r="E16" s="348" t="s">
        <v>233</v>
      </c>
      <c r="F16" s="349"/>
      <c r="G16" s="349"/>
      <c r="H16" s="349"/>
      <c r="I16" s="349"/>
      <c r="J16" s="335">
        <v>7</v>
      </c>
      <c r="K16" s="335"/>
      <c r="L16" s="74" t="s">
        <v>182</v>
      </c>
      <c r="M16" s="335">
        <v>1</v>
      </c>
      <c r="N16" s="335"/>
      <c r="O16" s="335" t="s">
        <v>207</v>
      </c>
      <c r="P16" s="335"/>
      <c r="Q16" s="335"/>
      <c r="R16" s="335"/>
      <c r="S16" s="335"/>
      <c r="T16" s="332" t="str">
        <f>E15</f>
        <v>三保FC</v>
      </c>
      <c r="U16" s="333"/>
      <c r="V16" s="333"/>
      <c r="W16" s="333"/>
      <c r="X16" s="333"/>
      <c r="Y16" s="334" t="str">
        <f>O15</f>
        <v>袖師SSS</v>
      </c>
      <c r="Z16" s="335"/>
      <c r="AA16" s="335"/>
      <c r="AB16" s="335"/>
      <c r="AC16" s="336"/>
    </row>
    <row r="17" spans="1:29" ht="13.5">
      <c r="A17" s="73">
        <v>3</v>
      </c>
      <c r="B17" s="346"/>
      <c r="C17" s="335"/>
      <c r="D17" s="347"/>
      <c r="E17" s="348"/>
      <c r="F17" s="349"/>
      <c r="G17" s="349"/>
      <c r="H17" s="349"/>
      <c r="I17" s="349"/>
      <c r="J17" s="335"/>
      <c r="K17" s="335"/>
      <c r="L17" s="74"/>
      <c r="M17" s="335"/>
      <c r="N17" s="335"/>
      <c r="O17" s="335"/>
      <c r="P17" s="335"/>
      <c r="Q17" s="335"/>
      <c r="R17" s="335"/>
      <c r="S17" s="335"/>
      <c r="T17" s="333"/>
      <c r="U17" s="333"/>
      <c r="V17" s="333"/>
      <c r="W17" s="333"/>
      <c r="X17" s="333"/>
      <c r="Y17" s="334"/>
      <c r="Z17" s="335"/>
      <c r="AA17" s="335"/>
      <c r="AB17" s="335"/>
      <c r="AC17" s="336"/>
    </row>
    <row r="18" spans="1:29" ht="14.25" thickBot="1">
      <c r="A18" s="75">
        <v>4</v>
      </c>
      <c r="B18" s="350"/>
      <c r="C18" s="351"/>
      <c r="D18" s="352"/>
      <c r="E18" s="353"/>
      <c r="F18" s="354"/>
      <c r="G18" s="354"/>
      <c r="H18" s="354"/>
      <c r="I18" s="354"/>
      <c r="J18" s="351"/>
      <c r="K18" s="351"/>
      <c r="L18" s="76"/>
      <c r="M18" s="351"/>
      <c r="N18" s="351"/>
      <c r="O18" s="351"/>
      <c r="P18" s="351"/>
      <c r="Q18" s="351"/>
      <c r="R18" s="351"/>
      <c r="S18" s="351"/>
      <c r="T18" s="355"/>
      <c r="U18" s="355"/>
      <c r="V18" s="355"/>
      <c r="W18" s="355"/>
      <c r="X18" s="355"/>
      <c r="Y18" s="350"/>
      <c r="Z18" s="351"/>
      <c r="AA18" s="351"/>
      <c r="AB18" s="351"/>
      <c r="AC18" s="356"/>
    </row>
    <row r="19" spans="1:12" ht="13.5">
      <c r="A19" s="79"/>
      <c r="B19" s="79"/>
      <c r="C19" s="79"/>
      <c r="D19" s="79"/>
      <c r="E19" s="79"/>
      <c r="F19" s="79"/>
      <c r="G19" s="79"/>
      <c r="H19" s="79"/>
      <c r="I19" s="79"/>
      <c r="J19" s="79"/>
      <c r="K19" s="79"/>
      <c r="L19" s="79"/>
    </row>
    <row r="20" spans="1:29" ht="14.25" thickBot="1">
      <c r="A20" s="68">
        <f>A4</f>
        <v>5</v>
      </c>
      <c r="B20" s="68" t="s">
        <v>166</v>
      </c>
      <c r="C20" s="68">
        <f>C4</f>
        <v>15</v>
      </c>
      <c r="D20" s="68" t="s">
        <v>167</v>
      </c>
      <c r="E20" s="68" t="s">
        <v>168</v>
      </c>
      <c r="F20" s="68" t="s">
        <v>176</v>
      </c>
      <c r="G20" s="68" t="s">
        <v>169</v>
      </c>
      <c r="H20" s="68"/>
      <c r="I20" s="69" t="s">
        <v>170</v>
      </c>
      <c r="J20" s="68"/>
      <c r="K20" s="315" t="s">
        <v>188</v>
      </c>
      <c r="L20" s="315"/>
      <c r="M20" s="315"/>
      <c r="N20" s="315"/>
      <c r="O20" s="315"/>
      <c r="P20" s="315"/>
      <c r="Q20" s="315"/>
      <c r="R20" s="315"/>
      <c r="S20" s="315"/>
      <c r="T20" s="69" t="s">
        <v>171</v>
      </c>
      <c r="U20" s="68"/>
      <c r="V20" s="68"/>
      <c r="W20" s="316" t="s">
        <v>219</v>
      </c>
      <c r="X20" s="316"/>
      <c r="Y20" s="316"/>
      <c r="Z20" s="316"/>
      <c r="AA20" s="316"/>
      <c r="AB20" s="316"/>
      <c r="AC20" s="68"/>
    </row>
    <row r="21" spans="1:29" ht="13.5">
      <c r="A21" s="317" t="s">
        <v>172</v>
      </c>
      <c r="B21" s="319" t="s">
        <v>173</v>
      </c>
      <c r="C21" s="320"/>
      <c r="D21" s="321"/>
      <c r="E21" s="325" t="s">
        <v>174</v>
      </c>
      <c r="F21" s="326"/>
      <c r="G21" s="326"/>
      <c r="H21" s="326"/>
      <c r="I21" s="326"/>
      <c r="J21" s="326"/>
      <c r="K21" s="326"/>
      <c r="L21" s="326"/>
      <c r="M21" s="326"/>
      <c r="N21" s="326"/>
      <c r="O21" s="326"/>
      <c r="P21" s="326"/>
      <c r="Q21" s="326"/>
      <c r="R21" s="326"/>
      <c r="S21" s="326"/>
      <c r="T21" s="325" t="s">
        <v>175</v>
      </c>
      <c r="U21" s="326"/>
      <c r="V21" s="326"/>
      <c r="W21" s="326"/>
      <c r="X21" s="326"/>
      <c r="Y21" s="326"/>
      <c r="Z21" s="326"/>
      <c r="AA21" s="326"/>
      <c r="AB21" s="326"/>
      <c r="AC21" s="329"/>
    </row>
    <row r="22" spans="1:29" ht="14.25" thickBot="1">
      <c r="A22" s="318"/>
      <c r="B22" s="322"/>
      <c r="C22" s="323"/>
      <c r="D22" s="324"/>
      <c r="E22" s="327"/>
      <c r="F22" s="328"/>
      <c r="G22" s="328"/>
      <c r="H22" s="328"/>
      <c r="I22" s="328"/>
      <c r="J22" s="328"/>
      <c r="K22" s="328"/>
      <c r="L22" s="328"/>
      <c r="M22" s="328"/>
      <c r="N22" s="328"/>
      <c r="O22" s="328"/>
      <c r="P22" s="328"/>
      <c r="Q22" s="328"/>
      <c r="R22" s="328"/>
      <c r="S22" s="328"/>
      <c r="T22" s="330" t="s">
        <v>183</v>
      </c>
      <c r="U22" s="330"/>
      <c r="V22" s="330"/>
      <c r="W22" s="330"/>
      <c r="X22" s="330"/>
      <c r="Y22" s="327" t="s">
        <v>184</v>
      </c>
      <c r="Z22" s="328"/>
      <c r="AA22" s="328"/>
      <c r="AB22" s="328"/>
      <c r="AC22" s="331"/>
    </row>
    <row r="23" spans="1:29" ht="14.25" thickTop="1">
      <c r="A23" s="71">
        <v>1</v>
      </c>
      <c r="B23" s="337"/>
      <c r="C23" s="338"/>
      <c r="D23" s="339"/>
      <c r="E23" s="340" t="s">
        <v>190</v>
      </c>
      <c r="F23" s="341"/>
      <c r="G23" s="341"/>
      <c r="H23" s="341"/>
      <c r="I23" s="341"/>
      <c r="J23" s="338">
        <v>1</v>
      </c>
      <c r="K23" s="338"/>
      <c r="L23" s="72" t="s">
        <v>182</v>
      </c>
      <c r="M23" s="338">
        <v>1</v>
      </c>
      <c r="N23" s="338"/>
      <c r="O23" s="338" t="s">
        <v>199</v>
      </c>
      <c r="P23" s="338"/>
      <c r="Q23" s="338"/>
      <c r="R23" s="338"/>
      <c r="S23" s="338"/>
      <c r="T23" s="342" t="str">
        <f>O24</f>
        <v>庵原SC</v>
      </c>
      <c r="U23" s="342"/>
      <c r="V23" s="342"/>
      <c r="W23" s="342"/>
      <c r="X23" s="342"/>
      <c r="Y23" s="343" t="str">
        <f>E24</f>
        <v>駒越小SSS</v>
      </c>
      <c r="Z23" s="344"/>
      <c r="AA23" s="344"/>
      <c r="AB23" s="344"/>
      <c r="AC23" s="345"/>
    </row>
    <row r="24" spans="1:29" ht="13.5">
      <c r="A24" s="73">
        <v>2</v>
      </c>
      <c r="B24" s="346"/>
      <c r="C24" s="335"/>
      <c r="D24" s="347"/>
      <c r="E24" s="348" t="s">
        <v>201</v>
      </c>
      <c r="F24" s="349"/>
      <c r="G24" s="349"/>
      <c r="H24" s="349"/>
      <c r="I24" s="349"/>
      <c r="J24" s="335">
        <v>0</v>
      </c>
      <c r="K24" s="335"/>
      <c r="L24" s="74" t="s">
        <v>182</v>
      </c>
      <c r="M24" s="335">
        <v>3</v>
      </c>
      <c r="N24" s="335"/>
      <c r="O24" s="335" t="s">
        <v>219</v>
      </c>
      <c r="P24" s="335"/>
      <c r="Q24" s="335"/>
      <c r="R24" s="335"/>
      <c r="S24" s="335"/>
      <c r="T24" s="332" t="str">
        <f>E23</f>
        <v>興津SSS</v>
      </c>
      <c r="U24" s="333"/>
      <c r="V24" s="333"/>
      <c r="W24" s="333"/>
      <c r="X24" s="333"/>
      <c r="Y24" s="334" t="str">
        <f>O23</f>
        <v>清水ヴァーモス</v>
      </c>
      <c r="Z24" s="335"/>
      <c r="AA24" s="335"/>
      <c r="AB24" s="335"/>
      <c r="AC24" s="336"/>
    </row>
    <row r="25" spans="1:29" ht="13.5">
      <c r="A25" s="73">
        <v>3</v>
      </c>
      <c r="B25" s="346"/>
      <c r="C25" s="335"/>
      <c r="D25" s="347"/>
      <c r="E25" s="348"/>
      <c r="F25" s="349"/>
      <c r="G25" s="349"/>
      <c r="H25" s="349"/>
      <c r="I25" s="349"/>
      <c r="J25" s="335"/>
      <c r="K25" s="335"/>
      <c r="L25" s="74"/>
      <c r="M25" s="335"/>
      <c r="N25" s="335"/>
      <c r="O25" s="335"/>
      <c r="P25" s="335"/>
      <c r="Q25" s="335"/>
      <c r="R25" s="335"/>
      <c r="S25" s="335"/>
      <c r="T25" s="333"/>
      <c r="U25" s="333"/>
      <c r="V25" s="333"/>
      <c r="W25" s="333"/>
      <c r="X25" s="333"/>
      <c r="Y25" s="334"/>
      <c r="Z25" s="335"/>
      <c r="AA25" s="335"/>
      <c r="AB25" s="335"/>
      <c r="AC25" s="336"/>
    </row>
    <row r="26" spans="1:29" ht="14.25" thickBot="1">
      <c r="A26" s="75">
        <v>4</v>
      </c>
      <c r="B26" s="350"/>
      <c r="C26" s="351"/>
      <c r="D26" s="352"/>
      <c r="E26" s="353"/>
      <c r="F26" s="354"/>
      <c r="G26" s="354"/>
      <c r="H26" s="354"/>
      <c r="I26" s="354"/>
      <c r="J26" s="351"/>
      <c r="K26" s="351"/>
      <c r="L26" s="76"/>
      <c r="M26" s="351"/>
      <c r="N26" s="351"/>
      <c r="O26" s="351"/>
      <c r="P26" s="351"/>
      <c r="Q26" s="351"/>
      <c r="R26" s="351"/>
      <c r="S26" s="351"/>
      <c r="T26" s="355"/>
      <c r="U26" s="355"/>
      <c r="V26" s="355"/>
      <c r="W26" s="355"/>
      <c r="X26" s="355"/>
      <c r="Y26" s="350"/>
      <c r="Z26" s="351"/>
      <c r="AA26" s="351"/>
      <c r="AB26" s="351"/>
      <c r="AC26" s="356"/>
    </row>
    <row r="27" spans="1:12" ht="13.5">
      <c r="A27" s="79"/>
      <c r="B27" s="79"/>
      <c r="C27" s="79"/>
      <c r="D27" s="79"/>
      <c r="E27" s="79"/>
      <c r="F27" s="79"/>
      <c r="G27" s="79"/>
      <c r="H27" s="79"/>
      <c r="I27" s="79"/>
      <c r="J27" s="79"/>
      <c r="K27" s="79"/>
      <c r="L27" s="79"/>
    </row>
    <row r="28" spans="1:29" ht="14.25" thickBot="1">
      <c r="A28" s="68">
        <f>A4</f>
        <v>5</v>
      </c>
      <c r="B28" s="68" t="s">
        <v>166</v>
      </c>
      <c r="C28" s="68">
        <f>C4</f>
        <v>15</v>
      </c>
      <c r="D28" s="68" t="s">
        <v>167</v>
      </c>
      <c r="E28" s="68" t="s">
        <v>168</v>
      </c>
      <c r="F28" s="68" t="s">
        <v>176</v>
      </c>
      <c r="G28" s="68" t="s">
        <v>169</v>
      </c>
      <c r="H28" s="68"/>
      <c r="I28" s="69" t="s">
        <v>170</v>
      </c>
      <c r="J28" s="68"/>
      <c r="K28" s="315" t="s">
        <v>245</v>
      </c>
      <c r="L28" s="315"/>
      <c r="M28" s="315"/>
      <c r="N28" s="315"/>
      <c r="O28" s="315"/>
      <c r="P28" s="315"/>
      <c r="Q28" s="315"/>
      <c r="R28" s="315"/>
      <c r="S28" s="315"/>
      <c r="T28" s="69" t="s">
        <v>171</v>
      </c>
      <c r="U28" s="68"/>
      <c r="V28" s="68"/>
      <c r="W28" s="316" t="s">
        <v>210</v>
      </c>
      <c r="X28" s="316"/>
      <c r="Y28" s="316"/>
      <c r="Z28" s="316"/>
      <c r="AA28" s="316"/>
      <c r="AB28" s="316"/>
      <c r="AC28" s="68"/>
    </row>
    <row r="29" spans="1:29" ht="13.5">
      <c r="A29" s="317" t="s">
        <v>172</v>
      </c>
      <c r="B29" s="319" t="s">
        <v>173</v>
      </c>
      <c r="C29" s="320"/>
      <c r="D29" s="321"/>
      <c r="E29" s="325" t="s">
        <v>174</v>
      </c>
      <c r="F29" s="326"/>
      <c r="G29" s="326"/>
      <c r="H29" s="326"/>
      <c r="I29" s="326"/>
      <c r="J29" s="326"/>
      <c r="K29" s="326"/>
      <c r="L29" s="326"/>
      <c r="M29" s="326"/>
      <c r="N29" s="326"/>
      <c r="O29" s="326"/>
      <c r="P29" s="326"/>
      <c r="Q29" s="326"/>
      <c r="R29" s="326"/>
      <c r="S29" s="326"/>
      <c r="T29" s="325" t="s">
        <v>175</v>
      </c>
      <c r="U29" s="326"/>
      <c r="V29" s="326"/>
      <c r="W29" s="326"/>
      <c r="X29" s="326"/>
      <c r="Y29" s="326"/>
      <c r="Z29" s="326"/>
      <c r="AA29" s="326"/>
      <c r="AB29" s="326"/>
      <c r="AC29" s="329"/>
    </row>
    <row r="30" spans="1:29" ht="14.25" thickBot="1">
      <c r="A30" s="318"/>
      <c r="B30" s="322"/>
      <c r="C30" s="323"/>
      <c r="D30" s="324"/>
      <c r="E30" s="327"/>
      <c r="F30" s="328"/>
      <c r="G30" s="328"/>
      <c r="H30" s="328"/>
      <c r="I30" s="328"/>
      <c r="J30" s="328"/>
      <c r="K30" s="328"/>
      <c r="L30" s="328"/>
      <c r="M30" s="328"/>
      <c r="N30" s="328"/>
      <c r="O30" s="328"/>
      <c r="P30" s="328"/>
      <c r="Q30" s="328"/>
      <c r="R30" s="328"/>
      <c r="S30" s="328"/>
      <c r="T30" s="330" t="s">
        <v>183</v>
      </c>
      <c r="U30" s="330"/>
      <c r="V30" s="330"/>
      <c r="W30" s="330"/>
      <c r="X30" s="330"/>
      <c r="Y30" s="327" t="s">
        <v>184</v>
      </c>
      <c r="Z30" s="328"/>
      <c r="AA30" s="328"/>
      <c r="AB30" s="328"/>
      <c r="AC30" s="331"/>
    </row>
    <row r="31" spans="1:29" ht="14.25" thickTop="1">
      <c r="A31" s="71">
        <v>1</v>
      </c>
      <c r="B31" s="337"/>
      <c r="C31" s="338"/>
      <c r="D31" s="339"/>
      <c r="E31" s="340" t="s">
        <v>203</v>
      </c>
      <c r="F31" s="341"/>
      <c r="G31" s="341"/>
      <c r="H31" s="341"/>
      <c r="I31" s="341"/>
      <c r="J31" s="338">
        <v>6</v>
      </c>
      <c r="K31" s="338"/>
      <c r="L31" s="72" t="s">
        <v>182</v>
      </c>
      <c r="M31" s="338">
        <v>0</v>
      </c>
      <c r="N31" s="338"/>
      <c r="O31" s="338" t="s">
        <v>210</v>
      </c>
      <c r="P31" s="338"/>
      <c r="Q31" s="338"/>
      <c r="R31" s="338"/>
      <c r="S31" s="338"/>
      <c r="T31" s="342" t="str">
        <f>O32</f>
        <v>飯田FSSS</v>
      </c>
      <c r="U31" s="342"/>
      <c r="V31" s="342"/>
      <c r="W31" s="342"/>
      <c r="X31" s="342"/>
      <c r="Y31" s="343" t="str">
        <f>E32</f>
        <v>RISE SC</v>
      </c>
      <c r="Z31" s="344"/>
      <c r="AA31" s="344"/>
      <c r="AB31" s="344"/>
      <c r="AC31" s="345"/>
    </row>
    <row r="32" spans="1:29" ht="13.5">
      <c r="A32" s="73">
        <v>2</v>
      </c>
      <c r="B32" s="346"/>
      <c r="C32" s="335"/>
      <c r="D32" s="347"/>
      <c r="E32" s="348" t="s">
        <v>204</v>
      </c>
      <c r="F32" s="349"/>
      <c r="G32" s="349"/>
      <c r="H32" s="349"/>
      <c r="I32" s="349"/>
      <c r="J32" s="335">
        <v>5</v>
      </c>
      <c r="K32" s="335"/>
      <c r="L32" s="74" t="s">
        <v>182</v>
      </c>
      <c r="M32" s="335">
        <v>2</v>
      </c>
      <c r="N32" s="335"/>
      <c r="O32" s="335" t="s">
        <v>198</v>
      </c>
      <c r="P32" s="335"/>
      <c r="Q32" s="335"/>
      <c r="R32" s="335"/>
      <c r="S32" s="335"/>
      <c r="T32" s="332" t="str">
        <f>E31</f>
        <v>VALOR FC</v>
      </c>
      <c r="U32" s="333"/>
      <c r="V32" s="333"/>
      <c r="W32" s="333"/>
      <c r="X32" s="333"/>
      <c r="Y32" s="334" t="str">
        <f>O31</f>
        <v>江尻SSS</v>
      </c>
      <c r="Z32" s="335"/>
      <c r="AA32" s="335"/>
      <c r="AB32" s="335"/>
      <c r="AC32" s="336"/>
    </row>
    <row r="33" spans="1:29" ht="13.5">
      <c r="A33" s="73">
        <v>3</v>
      </c>
      <c r="B33" s="346"/>
      <c r="C33" s="335"/>
      <c r="D33" s="347"/>
      <c r="E33" s="348"/>
      <c r="F33" s="349"/>
      <c r="G33" s="349"/>
      <c r="H33" s="349"/>
      <c r="I33" s="349"/>
      <c r="J33" s="335"/>
      <c r="K33" s="335"/>
      <c r="L33" s="74"/>
      <c r="M33" s="335"/>
      <c r="N33" s="335"/>
      <c r="O33" s="335"/>
      <c r="P33" s="335"/>
      <c r="Q33" s="335"/>
      <c r="R33" s="335"/>
      <c r="S33" s="335"/>
      <c r="T33" s="333"/>
      <c r="U33" s="333"/>
      <c r="V33" s="333"/>
      <c r="W33" s="333"/>
      <c r="X33" s="333"/>
      <c r="Y33" s="334"/>
      <c r="Z33" s="335"/>
      <c r="AA33" s="335"/>
      <c r="AB33" s="335"/>
      <c r="AC33" s="336"/>
    </row>
    <row r="34" spans="1:29" ht="14.25" thickBot="1">
      <c r="A34" s="75">
        <v>4</v>
      </c>
      <c r="B34" s="350"/>
      <c r="C34" s="351"/>
      <c r="D34" s="352"/>
      <c r="E34" s="353"/>
      <c r="F34" s="354"/>
      <c r="G34" s="354"/>
      <c r="H34" s="354"/>
      <c r="I34" s="354"/>
      <c r="J34" s="351"/>
      <c r="K34" s="351"/>
      <c r="L34" s="76"/>
      <c r="M34" s="351"/>
      <c r="N34" s="351"/>
      <c r="O34" s="351"/>
      <c r="P34" s="351"/>
      <c r="Q34" s="351"/>
      <c r="R34" s="351"/>
      <c r="S34" s="351"/>
      <c r="T34" s="355"/>
      <c r="U34" s="355"/>
      <c r="V34" s="355"/>
      <c r="W34" s="355"/>
      <c r="X34" s="355"/>
      <c r="Y34" s="350"/>
      <c r="Z34" s="351"/>
      <c r="AA34" s="351"/>
      <c r="AB34" s="351"/>
      <c r="AC34" s="356"/>
    </row>
    <row r="35" spans="1:12" ht="13.5">
      <c r="A35" s="79"/>
      <c r="B35" s="79"/>
      <c r="C35" s="79"/>
      <c r="D35" s="79"/>
      <c r="E35" s="79"/>
      <c r="F35" s="79"/>
      <c r="G35" s="79"/>
      <c r="H35" s="79"/>
      <c r="I35" s="79"/>
      <c r="J35" s="79"/>
      <c r="K35" s="79"/>
      <c r="L35" s="79"/>
    </row>
    <row r="36" spans="1:29" ht="14.25" thickBot="1">
      <c r="A36" s="68">
        <f>A4</f>
        <v>5</v>
      </c>
      <c r="B36" s="68" t="s">
        <v>166</v>
      </c>
      <c r="C36" s="68">
        <f>C4</f>
        <v>15</v>
      </c>
      <c r="D36" s="68" t="s">
        <v>167</v>
      </c>
      <c r="E36" s="68" t="s">
        <v>168</v>
      </c>
      <c r="F36" s="68" t="s">
        <v>176</v>
      </c>
      <c r="G36" s="68" t="s">
        <v>169</v>
      </c>
      <c r="H36" s="68"/>
      <c r="I36" s="69" t="s">
        <v>170</v>
      </c>
      <c r="J36" s="68"/>
      <c r="K36" s="315" t="s">
        <v>230</v>
      </c>
      <c r="L36" s="315"/>
      <c r="M36" s="315"/>
      <c r="N36" s="315"/>
      <c r="O36" s="315"/>
      <c r="P36" s="315"/>
      <c r="Q36" s="315"/>
      <c r="R36" s="315"/>
      <c r="S36" s="315"/>
      <c r="T36" s="69" t="s">
        <v>171</v>
      </c>
      <c r="U36" s="68"/>
      <c r="V36" s="68"/>
      <c r="W36" s="316" t="s">
        <v>206</v>
      </c>
      <c r="X36" s="316"/>
      <c r="Y36" s="316"/>
      <c r="Z36" s="316"/>
      <c r="AA36" s="316"/>
      <c r="AB36" s="316"/>
      <c r="AC36" s="68"/>
    </row>
    <row r="37" spans="1:29" ht="13.5">
      <c r="A37" s="317" t="s">
        <v>172</v>
      </c>
      <c r="B37" s="319" t="s">
        <v>173</v>
      </c>
      <c r="C37" s="320"/>
      <c r="D37" s="321"/>
      <c r="E37" s="325" t="s">
        <v>174</v>
      </c>
      <c r="F37" s="326"/>
      <c r="G37" s="326"/>
      <c r="H37" s="326"/>
      <c r="I37" s="326"/>
      <c r="J37" s="326"/>
      <c r="K37" s="326"/>
      <c r="L37" s="326"/>
      <c r="M37" s="326"/>
      <c r="N37" s="326"/>
      <c r="O37" s="326"/>
      <c r="P37" s="326"/>
      <c r="Q37" s="326"/>
      <c r="R37" s="326"/>
      <c r="S37" s="326"/>
      <c r="T37" s="325" t="s">
        <v>175</v>
      </c>
      <c r="U37" s="326"/>
      <c r="V37" s="326"/>
      <c r="W37" s="326"/>
      <c r="X37" s="326"/>
      <c r="Y37" s="326"/>
      <c r="Z37" s="326"/>
      <c r="AA37" s="326"/>
      <c r="AB37" s="326"/>
      <c r="AC37" s="329"/>
    </row>
    <row r="38" spans="1:29" ht="14.25" thickBot="1">
      <c r="A38" s="318"/>
      <c r="B38" s="322"/>
      <c r="C38" s="323"/>
      <c r="D38" s="324"/>
      <c r="E38" s="327"/>
      <c r="F38" s="328"/>
      <c r="G38" s="328"/>
      <c r="H38" s="328"/>
      <c r="I38" s="328"/>
      <c r="J38" s="328"/>
      <c r="K38" s="328"/>
      <c r="L38" s="328"/>
      <c r="M38" s="328"/>
      <c r="N38" s="328"/>
      <c r="O38" s="328"/>
      <c r="P38" s="328"/>
      <c r="Q38" s="328"/>
      <c r="R38" s="328"/>
      <c r="S38" s="328"/>
      <c r="T38" s="330" t="s">
        <v>183</v>
      </c>
      <c r="U38" s="330"/>
      <c r="V38" s="330"/>
      <c r="W38" s="330"/>
      <c r="X38" s="330"/>
      <c r="Y38" s="327" t="s">
        <v>184</v>
      </c>
      <c r="Z38" s="328"/>
      <c r="AA38" s="328"/>
      <c r="AB38" s="328"/>
      <c r="AC38" s="331"/>
    </row>
    <row r="39" spans="1:29" ht="14.25" thickTop="1">
      <c r="A39" s="71">
        <v>1</v>
      </c>
      <c r="B39" s="337"/>
      <c r="C39" s="338"/>
      <c r="D39" s="339"/>
      <c r="E39" s="340" t="s">
        <v>202</v>
      </c>
      <c r="F39" s="341"/>
      <c r="G39" s="341"/>
      <c r="H39" s="341"/>
      <c r="I39" s="341"/>
      <c r="J39" s="338">
        <v>0</v>
      </c>
      <c r="K39" s="338"/>
      <c r="L39" s="72" t="s">
        <v>182</v>
      </c>
      <c r="M39" s="338">
        <v>1</v>
      </c>
      <c r="N39" s="338"/>
      <c r="O39" s="338" t="s">
        <v>206</v>
      </c>
      <c r="P39" s="338"/>
      <c r="Q39" s="338"/>
      <c r="R39" s="338"/>
      <c r="S39" s="338"/>
      <c r="T39" s="342" t="str">
        <f>O40</f>
        <v>T.S.C</v>
      </c>
      <c r="U39" s="342"/>
      <c r="V39" s="342"/>
      <c r="W39" s="342"/>
      <c r="X39" s="342"/>
      <c r="Y39" s="343" t="str">
        <f>E40</f>
        <v>由比SSS</v>
      </c>
      <c r="Z39" s="344"/>
      <c r="AA39" s="344"/>
      <c r="AB39" s="344"/>
      <c r="AC39" s="345"/>
    </row>
    <row r="40" spans="1:29" ht="13.5">
      <c r="A40" s="73">
        <v>2</v>
      </c>
      <c r="B40" s="346"/>
      <c r="C40" s="335"/>
      <c r="D40" s="347"/>
      <c r="E40" s="348" t="s">
        <v>215</v>
      </c>
      <c r="F40" s="349"/>
      <c r="G40" s="349"/>
      <c r="H40" s="349"/>
      <c r="I40" s="349"/>
      <c r="J40" s="335">
        <v>14</v>
      </c>
      <c r="K40" s="335"/>
      <c r="L40" s="74" t="s">
        <v>182</v>
      </c>
      <c r="M40" s="335">
        <v>0</v>
      </c>
      <c r="N40" s="335"/>
      <c r="O40" s="335" t="s">
        <v>191</v>
      </c>
      <c r="P40" s="335"/>
      <c r="Q40" s="335"/>
      <c r="R40" s="335"/>
      <c r="S40" s="335"/>
      <c r="T40" s="332" t="str">
        <f>E39</f>
        <v>清水プエルトSC</v>
      </c>
      <c r="U40" s="333"/>
      <c r="V40" s="333"/>
      <c r="W40" s="333"/>
      <c r="X40" s="333"/>
      <c r="Y40" s="334" t="str">
        <f>O39</f>
        <v>入江SSS</v>
      </c>
      <c r="Z40" s="335"/>
      <c r="AA40" s="335"/>
      <c r="AB40" s="335"/>
      <c r="AC40" s="336"/>
    </row>
    <row r="41" spans="1:29" ht="13.5">
      <c r="A41" s="73">
        <v>3</v>
      </c>
      <c r="B41" s="346"/>
      <c r="C41" s="335"/>
      <c r="D41" s="347"/>
      <c r="E41" s="348"/>
      <c r="F41" s="349"/>
      <c r="G41" s="349"/>
      <c r="H41" s="349"/>
      <c r="I41" s="349"/>
      <c r="J41" s="335"/>
      <c r="K41" s="335"/>
      <c r="L41" s="74"/>
      <c r="M41" s="335"/>
      <c r="N41" s="335"/>
      <c r="O41" s="335"/>
      <c r="P41" s="335"/>
      <c r="Q41" s="335"/>
      <c r="R41" s="335"/>
      <c r="S41" s="335"/>
      <c r="T41" s="333"/>
      <c r="U41" s="333"/>
      <c r="V41" s="333"/>
      <c r="W41" s="333"/>
      <c r="X41" s="333"/>
      <c r="Y41" s="334"/>
      <c r="Z41" s="335"/>
      <c r="AA41" s="335"/>
      <c r="AB41" s="335"/>
      <c r="AC41" s="336"/>
    </row>
    <row r="42" spans="1:29" ht="14.25" thickBot="1">
      <c r="A42" s="75">
        <v>4</v>
      </c>
      <c r="B42" s="350"/>
      <c r="C42" s="351"/>
      <c r="D42" s="352"/>
      <c r="E42" s="353"/>
      <c r="F42" s="354"/>
      <c r="G42" s="354"/>
      <c r="H42" s="354"/>
      <c r="I42" s="354"/>
      <c r="J42" s="351"/>
      <c r="K42" s="351"/>
      <c r="L42" s="76"/>
      <c r="M42" s="351"/>
      <c r="N42" s="351"/>
      <c r="O42" s="351"/>
      <c r="P42" s="351"/>
      <c r="Q42" s="351"/>
      <c r="R42" s="351"/>
      <c r="S42" s="351"/>
      <c r="T42" s="355"/>
      <c r="U42" s="355"/>
      <c r="V42" s="355"/>
      <c r="W42" s="355"/>
      <c r="X42" s="355"/>
      <c r="Y42" s="350"/>
      <c r="Z42" s="351"/>
      <c r="AA42" s="351"/>
      <c r="AB42" s="351"/>
      <c r="AC42" s="356"/>
    </row>
    <row r="44" spans="1:29" ht="14.25" thickBot="1">
      <c r="A44" s="68">
        <f>A4</f>
        <v>5</v>
      </c>
      <c r="B44" s="68" t="s">
        <v>166</v>
      </c>
      <c r="C44" s="68">
        <f>C4</f>
        <v>15</v>
      </c>
      <c r="D44" s="68" t="s">
        <v>167</v>
      </c>
      <c r="E44" s="68" t="s">
        <v>168</v>
      </c>
      <c r="F44" s="68" t="s">
        <v>176</v>
      </c>
      <c r="G44" s="68" t="s">
        <v>169</v>
      </c>
      <c r="H44" s="68"/>
      <c r="I44" s="69" t="s">
        <v>170</v>
      </c>
      <c r="J44" s="68"/>
      <c r="K44" s="315" t="s">
        <v>281</v>
      </c>
      <c r="L44" s="315"/>
      <c r="M44" s="315"/>
      <c r="N44" s="315"/>
      <c r="O44" s="315"/>
      <c r="P44" s="315"/>
      <c r="Q44" s="315"/>
      <c r="R44" s="315"/>
      <c r="S44" s="315"/>
      <c r="T44" s="69" t="s">
        <v>171</v>
      </c>
      <c r="U44" s="68"/>
      <c r="V44" s="68"/>
      <c r="W44" s="316" t="s">
        <v>282</v>
      </c>
      <c r="X44" s="316"/>
      <c r="Y44" s="316"/>
      <c r="Z44" s="316"/>
      <c r="AA44" s="316"/>
      <c r="AB44" s="316"/>
      <c r="AC44" s="68"/>
    </row>
    <row r="45" spans="1:29" ht="13.5">
      <c r="A45" s="317" t="s">
        <v>172</v>
      </c>
      <c r="B45" s="319" t="s">
        <v>173</v>
      </c>
      <c r="C45" s="320"/>
      <c r="D45" s="321"/>
      <c r="E45" s="325" t="s">
        <v>174</v>
      </c>
      <c r="F45" s="326"/>
      <c r="G45" s="326"/>
      <c r="H45" s="326"/>
      <c r="I45" s="326"/>
      <c r="J45" s="326"/>
      <c r="K45" s="326"/>
      <c r="L45" s="326"/>
      <c r="M45" s="326"/>
      <c r="N45" s="326"/>
      <c r="O45" s="326"/>
      <c r="P45" s="326"/>
      <c r="Q45" s="326"/>
      <c r="R45" s="326"/>
      <c r="S45" s="326"/>
      <c r="T45" s="325" t="s">
        <v>175</v>
      </c>
      <c r="U45" s="326"/>
      <c r="V45" s="326"/>
      <c r="W45" s="326"/>
      <c r="X45" s="326"/>
      <c r="Y45" s="326"/>
      <c r="Z45" s="326"/>
      <c r="AA45" s="326"/>
      <c r="AB45" s="326"/>
      <c r="AC45" s="329"/>
    </row>
    <row r="46" spans="1:29" ht="14.25" thickBot="1">
      <c r="A46" s="318"/>
      <c r="B46" s="322"/>
      <c r="C46" s="323"/>
      <c r="D46" s="324"/>
      <c r="E46" s="327"/>
      <c r="F46" s="328"/>
      <c r="G46" s="328"/>
      <c r="H46" s="328"/>
      <c r="I46" s="328"/>
      <c r="J46" s="328"/>
      <c r="K46" s="328"/>
      <c r="L46" s="328"/>
      <c r="M46" s="328"/>
      <c r="N46" s="328"/>
      <c r="O46" s="328"/>
      <c r="P46" s="328"/>
      <c r="Q46" s="328"/>
      <c r="R46" s="328"/>
      <c r="S46" s="328"/>
      <c r="T46" s="330" t="s">
        <v>183</v>
      </c>
      <c r="U46" s="330"/>
      <c r="V46" s="330"/>
      <c r="W46" s="330"/>
      <c r="X46" s="330"/>
      <c r="Y46" s="327" t="s">
        <v>184</v>
      </c>
      <c r="Z46" s="328"/>
      <c r="AA46" s="328"/>
      <c r="AB46" s="328"/>
      <c r="AC46" s="331"/>
    </row>
    <row r="47" spans="1:29" ht="14.25" thickTop="1">
      <c r="A47" s="71">
        <v>1</v>
      </c>
      <c r="B47" s="337"/>
      <c r="C47" s="338"/>
      <c r="D47" s="339"/>
      <c r="E47" s="340" t="s">
        <v>186</v>
      </c>
      <c r="F47" s="341"/>
      <c r="G47" s="341"/>
      <c r="H47" s="341"/>
      <c r="I47" s="341"/>
      <c r="J47" s="338">
        <v>5</v>
      </c>
      <c r="K47" s="338"/>
      <c r="L47" s="72" t="s">
        <v>182</v>
      </c>
      <c r="M47" s="338">
        <v>0</v>
      </c>
      <c r="N47" s="338"/>
      <c r="O47" s="338" t="s">
        <v>211</v>
      </c>
      <c r="P47" s="338"/>
      <c r="Q47" s="338"/>
      <c r="R47" s="338"/>
      <c r="S47" s="338"/>
      <c r="T47" s="359" t="str">
        <f>E47</f>
        <v>高部JFC</v>
      </c>
      <c r="U47" s="342"/>
      <c r="V47" s="342"/>
      <c r="W47" s="342"/>
      <c r="X47" s="342"/>
      <c r="Y47" s="343" t="str">
        <f>O47</f>
        <v>岡小SSS</v>
      </c>
      <c r="Z47" s="344"/>
      <c r="AA47" s="344"/>
      <c r="AB47" s="344"/>
      <c r="AC47" s="345"/>
    </row>
    <row r="48" spans="1:29" ht="13.5">
      <c r="A48" s="73">
        <v>2</v>
      </c>
      <c r="B48" s="346"/>
      <c r="C48" s="335"/>
      <c r="D48" s="347"/>
      <c r="E48" s="348"/>
      <c r="F48" s="349"/>
      <c r="G48" s="349"/>
      <c r="H48" s="349"/>
      <c r="I48" s="349"/>
      <c r="J48" s="335"/>
      <c r="K48" s="335"/>
      <c r="L48" s="74"/>
      <c r="M48" s="335"/>
      <c r="N48" s="335"/>
      <c r="O48" s="335"/>
      <c r="P48" s="335"/>
      <c r="Q48" s="335"/>
      <c r="R48" s="335"/>
      <c r="S48" s="335"/>
      <c r="T48" s="332"/>
      <c r="U48" s="333"/>
      <c r="V48" s="333"/>
      <c r="W48" s="333"/>
      <c r="X48" s="333"/>
      <c r="Y48" s="334"/>
      <c r="Z48" s="335"/>
      <c r="AA48" s="335"/>
      <c r="AB48" s="335"/>
      <c r="AC48" s="336"/>
    </row>
    <row r="49" spans="1:29" ht="13.5">
      <c r="A49" s="73">
        <v>3</v>
      </c>
      <c r="B49" s="346"/>
      <c r="C49" s="335"/>
      <c r="D49" s="347"/>
      <c r="E49" s="348"/>
      <c r="F49" s="349"/>
      <c r="G49" s="349"/>
      <c r="H49" s="349"/>
      <c r="I49" s="349"/>
      <c r="J49" s="335"/>
      <c r="K49" s="335"/>
      <c r="L49" s="74"/>
      <c r="M49" s="335"/>
      <c r="N49" s="335"/>
      <c r="O49" s="335"/>
      <c r="P49" s="335"/>
      <c r="Q49" s="335"/>
      <c r="R49" s="335"/>
      <c r="S49" s="335"/>
      <c r="T49" s="333"/>
      <c r="U49" s="333"/>
      <c r="V49" s="333"/>
      <c r="W49" s="333"/>
      <c r="X49" s="333"/>
      <c r="Y49" s="334"/>
      <c r="Z49" s="335"/>
      <c r="AA49" s="335"/>
      <c r="AB49" s="335"/>
      <c r="AC49" s="336"/>
    </row>
    <row r="50" spans="1:29" ht="14.25" thickBot="1">
      <c r="A50" s="75">
        <v>4</v>
      </c>
      <c r="B50" s="350"/>
      <c r="C50" s="351"/>
      <c r="D50" s="352"/>
      <c r="E50" s="353"/>
      <c r="F50" s="354"/>
      <c r="G50" s="354"/>
      <c r="H50" s="354"/>
      <c r="I50" s="354"/>
      <c r="J50" s="351"/>
      <c r="K50" s="351"/>
      <c r="L50" s="76"/>
      <c r="M50" s="351"/>
      <c r="N50" s="351"/>
      <c r="O50" s="351"/>
      <c r="P50" s="351"/>
      <c r="Q50" s="351"/>
      <c r="R50" s="351"/>
      <c r="S50" s="351"/>
      <c r="T50" s="355"/>
      <c r="U50" s="355"/>
      <c r="V50" s="355"/>
      <c r="W50" s="355"/>
      <c r="X50" s="355"/>
      <c r="Y50" s="350"/>
      <c r="Z50" s="351"/>
      <c r="AA50" s="351"/>
      <c r="AB50" s="351"/>
      <c r="AC50" s="356"/>
    </row>
  </sheetData>
  <sheetProtection/>
  <mergeCells count="218">
    <mergeCell ref="Y49:AC49"/>
    <mergeCell ref="B50:D50"/>
    <mergeCell ref="E50:I50"/>
    <mergeCell ref="J50:K50"/>
    <mergeCell ref="M50:N50"/>
    <mergeCell ref="O50:S50"/>
    <mergeCell ref="T50:X50"/>
    <mergeCell ref="Y50:AC50"/>
    <mergeCell ref="B49:D49"/>
    <mergeCell ref="E49:I49"/>
    <mergeCell ref="J49:K49"/>
    <mergeCell ref="M49:N49"/>
    <mergeCell ref="O49:S49"/>
    <mergeCell ref="T49:X49"/>
    <mergeCell ref="Y47:AC47"/>
    <mergeCell ref="B48:D48"/>
    <mergeCell ref="E48:I48"/>
    <mergeCell ref="J48:K48"/>
    <mergeCell ref="M48:N48"/>
    <mergeCell ref="O48:S48"/>
    <mergeCell ref="T48:X48"/>
    <mergeCell ref="Y48:AC48"/>
    <mergeCell ref="B47:D47"/>
    <mergeCell ref="E47:I47"/>
    <mergeCell ref="J47:K47"/>
    <mergeCell ref="M47:N47"/>
    <mergeCell ref="O47:S47"/>
    <mergeCell ref="T47:X47"/>
    <mergeCell ref="K44:S44"/>
    <mergeCell ref="W44:AB44"/>
    <mergeCell ref="A45:A46"/>
    <mergeCell ref="B45:D46"/>
    <mergeCell ref="E45:S46"/>
    <mergeCell ref="T45:AC45"/>
    <mergeCell ref="T46:X46"/>
    <mergeCell ref="Y46:AC46"/>
    <mergeCell ref="Y41:AC41"/>
    <mergeCell ref="B42:D42"/>
    <mergeCell ref="E42:I42"/>
    <mergeCell ref="J42:K42"/>
    <mergeCell ref="M42:N42"/>
    <mergeCell ref="O42:S42"/>
    <mergeCell ref="T42:X42"/>
    <mergeCell ref="Y42:AC42"/>
    <mergeCell ref="B41:D41"/>
    <mergeCell ref="E41:I41"/>
    <mergeCell ref="J41:K41"/>
    <mergeCell ref="M41:N41"/>
    <mergeCell ref="O41:S41"/>
    <mergeCell ref="T41:X41"/>
    <mergeCell ref="Y39:AC39"/>
    <mergeCell ref="B40:D40"/>
    <mergeCell ref="E40:I40"/>
    <mergeCell ref="J40:K40"/>
    <mergeCell ref="M40:N40"/>
    <mergeCell ref="O40:S40"/>
    <mergeCell ref="T40:X40"/>
    <mergeCell ref="Y40:AC40"/>
    <mergeCell ref="B39:D39"/>
    <mergeCell ref="E39:I39"/>
    <mergeCell ref="J39:K39"/>
    <mergeCell ref="M39:N39"/>
    <mergeCell ref="O39:S39"/>
    <mergeCell ref="T39:X39"/>
    <mergeCell ref="K36:S36"/>
    <mergeCell ref="W36:AB36"/>
    <mergeCell ref="A37:A38"/>
    <mergeCell ref="B37:D38"/>
    <mergeCell ref="E37:S38"/>
    <mergeCell ref="T37:AC37"/>
    <mergeCell ref="T38:X38"/>
    <mergeCell ref="Y38:AC38"/>
    <mergeCell ref="Y33:AC33"/>
    <mergeCell ref="B34:D34"/>
    <mergeCell ref="E34:I34"/>
    <mergeCell ref="J34:K34"/>
    <mergeCell ref="M34:N34"/>
    <mergeCell ref="O34:S34"/>
    <mergeCell ref="T34:X34"/>
    <mergeCell ref="Y34:AC34"/>
    <mergeCell ref="B33:D33"/>
    <mergeCell ref="E33:I33"/>
    <mergeCell ref="J33:K33"/>
    <mergeCell ref="M33:N33"/>
    <mergeCell ref="O33:S33"/>
    <mergeCell ref="T33:X33"/>
    <mergeCell ref="Y31:AC31"/>
    <mergeCell ref="B32:D32"/>
    <mergeCell ref="E32:I32"/>
    <mergeCell ref="J32:K32"/>
    <mergeCell ref="M32:N32"/>
    <mergeCell ref="O32:S32"/>
    <mergeCell ref="T32:X32"/>
    <mergeCell ref="Y32:AC32"/>
    <mergeCell ref="B31:D31"/>
    <mergeCell ref="E31:I31"/>
    <mergeCell ref="J31:K31"/>
    <mergeCell ref="M31:N31"/>
    <mergeCell ref="O31:S31"/>
    <mergeCell ref="T31:X31"/>
    <mergeCell ref="K28:S28"/>
    <mergeCell ref="W28:AB28"/>
    <mergeCell ref="A29:A30"/>
    <mergeCell ref="B29:D30"/>
    <mergeCell ref="E29:S30"/>
    <mergeCell ref="T29:AC29"/>
    <mergeCell ref="T30:X30"/>
    <mergeCell ref="Y30:AC30"/>
    <mergeCell ref="Y25:AC25"/>
    <mergeCell ref="B26:D26"/>
    <mergeCell ref="E26:I26"/>
    <mergeCell ref="J26:K26"/>
    <mergeCell ref="M26:N26"/>
    <mergeCell ref="O26:S26"/>
    <mergeCell ref="T26:X26"/>
    <mergeCell ref="Y26:AC26"/>
    <mergeCell ref="B25:D25"/>
    <mergeCell ref="E25:I25"/>
    <mergeCell ref="J25:K25"/>
    <mergeCell ref="M25:N25"/>
    <mergeCell ref="O25:S25"/>
    <mergeCell ref="T25:X25"/>
    <mergeCell ref="Y23:AC23"/>
    <mergeCell ref="B24:D24"/>
    <mergeCell ref="E24:I24"/>
    <mergeCell ref="J24:K24"/>
    <mergeCell ref="M24:N24"/>
    <mergeCell ref="O24:S24"/>
    <mergeCell ref="T24:X24"/>
    <mergeCell ref="Y24:AC24"/>
    <mergeCell ref="B23:D23"/>
    <mergeCell ref="E23:I23"/>
    <mergeCell ref="J23:K23"/>
    <mergeCell ref="M23:N23"/>
    <mergeCell ref="O23:S23"/>
    <mergeCell ref="T23:X23"/>
    <mergeCell ref="K20:S20"/>
    <mergeCell ref="W20:AB20"/>
    <mergeCell ref="A21:A22"/>
    <mergeCell ref="B21:D22"/>
    <mergeCell ref="E21:S22"/>
    <mergeCell ref="T21:AC21"/>
    <mergeCell ref="T22:X22"/>
    <mergeCell ref="Y22:AC22"/>
    <mergeCell ref="Y17:AC17"/>
    <mergeCell ref="B18:D18"/>
    <mergeCell ref="E18:I18"/>
    <mergeCell ref="J18:K18"/>
    <mergeCell ref="M18:N18"/>
    <mergeCell ref="O18:S18"/>
    <mergeCell ref="T18:X18"/>
    <mergeCell ref="Y18:AC18"/>
    <mergeCell ref="B17:D17"/>
    <mergeCell ref="E17:I17"/>
    <mergeCell ref="J17:K17"/>
    <mergeCell ref="M17:N17"/>
    <mergeCell ref="O17:S17"/>
    <mergeCell ref="T17:X17"/>
    <mergeCell ref="Y15:AC15"/>
    <mergeCell ref="B16:D16"/>
    <mergeCell ref="E16:I16"/>
    <mergeCell ref="J16:K16"/>
    <mergeCell ref="M16:N16"/>
    <mergeCell ref="O16:S16"/>
    <mergeCell ref="T16:X16"/>
    <mergeCell ref="Y16:AC16"/>
    <mergeCell ref="B15:D15"/>
    <mergeCell ref="E15:I15"/>
    <mergeCell ref="J15:K15"/>
    <mergeCell ref="M15:N15"/>
    <mergeCell ref="O15:S15"/>
    <mergeCell ref="T15:X15"/>
    <mergeCell ref="K12:S12"/>
    <mergeCell ref="W12:AB12"/>
    <mergeCell ref="A13:A14"/>
    <mergeCell ref="B13:D14"/>
    <mergeCell ref="E13:S14"/>
    <mergeCell ref="T13:AC13"/>
    <mergeCell ref="T14:X14"/>
    <mergeCell ref="Y14:AC14"/>
    <mergeCell ref="Y9:AC9"/>
    <mergeCell ref="B10:D10"/>
    <mergeCell ref="E10:I10"/>
    <mergeCell ref="J10:K10"/>
    <mergeCell ref="M10:N10"/>
    <mergeCell ref="O10:S10"/>
    <mergeCell ref="T10:X10"/>
    <mergeCell ref="Y10:AC10"/>
    <mergeCell ref="B9:D9"/>
    <mergeCell ref="E9:I9"/>
    <mergeCell ref="J9:K9"/>
    <mergeCell ref="M9:N9"/>
    <mergeCell ref="O9:S9"/>
    <mergeCell ref="T9:X9"/>
    <mergeCell ref="Y7:AC7"/>
    <mergeCell ref="B8:D8"/>
    <mergeCell ref="E8:I8"/>
    <mergeCell ref="J8:K8"/>
    <mergeCell ref="M8:N8"/>
    <mergeCell ref="O8:S8"/>
    <mergeCell ref="T8:X8"/>
    <mergeCell ref="Y8:AC8"/>
    <mergeCell ref="B7:D7"/>
    <mergeCell ref="E7:I7"/>
    <mergeCell ref="J7:K7"/>
    <mergeCell ref="M7:N7"/>
    <mergeCell ref="O7:S7"/>
    <mergeCell ref="T7:X7"/>
    <mergeCell ref="A1:AB1"/>
    <mergeCell ref="A3:AB3"/>
    <mergeCell ref="K4:S4"/>
    <mergeCell ref="W4:AB4"/>
    <mergeCell ref="A5:A6"/>
    <mergeCell ref="B5:D6"/>
    <mergeCell ref="E5:S6"/>
    <mergeCell ref="T5:AC5"/>
    <mergeCell ref="T6:X6"/>
    <mergeCell ref="Y6:AC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50"/>
  </sheetPr>
  <dimension ref="A1:AC10"/>
  <sheetViews>
    <sheetView zoomScale="106" zoomScaleNormal="106" zoomScalePageLayoutView="0" workbookViewId="0" topLeftCell="A1">
      <selection activeCell="AA22" sqref="AA22"/>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9" ht="18.75">
      <c r="A3" s="276" t="s">
        <v>254</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49"/>
    </row>
    <row r="4" spans="1:29" ht="14.25" thickBot="1">
      <c r="A4" s="68">
        <v>5</v>
      </c>
      <c r="B4" s="68" t="s">
        <v>166</v>
      </c>
      <c r="C4" s="68">
        <v>17</v>
      </c>
      <c r="D4" s="68" t="s">
        <v>167</v>
      </c>
      <c r="E4" s="93" t="s">
        <v>168</v>
      </c>
      <c r="F4" s="93" t="s">
        <v>176</v>
      </c>
      <c r="G4" s="93" t="s">
        <v>169</v>
      </c>
      <c r="H4" s="93"/>
      <c r="I4" s="94" t="s">
        <v>170</v>
      </c>
      <c r="J4" s="93"/>
      <c r="K4" s="421" t="s">
        <v>291</v>
      </c>
      <c r="L4" s="421"/>
      <c r="M4" s="421"/>
      <c r="N4" s="421"/>
      <c r="O4" s="421"/>
      <c r="P4" s="421"/>
      <c r="Q4" s="421"/>
      <c r="R4" s="421"/>
      <c r="S4" s="421"/>
      <c r="T4" s="69" t="s">
        <v>171</v>
      </c>
      <c r="U4" s="68"/>
      <c r="V4" s="68"/>
      <c r="W4" s="316" t="s">
        <v>292</v>
      </c>
      <c r="X4" s="316"/>
      <c r="Y4" s="316"/>
      <c r="Z4" s="316"/>
      <c r="AA4" s="316"/>
      <c r="AB4" s="316"/>
      <c r="AC4" s="68"/>
    </row>
    <row r="5" spans="1:29" ht="13.5">
      <c r="A5" s="317" t="s">
        <v>172</v>
      </c>
      <c r="B5" s="319" t="s">
        <v>173</v>
      </c>
      <c r="C5" s="320"/>
      <c r="D5" s="321"/>
      <c r="E5" s="422" t="s">
        <v>174</v>
      </c>
      <c r="F5" s="423"/>
      <c r="G5" s="423"/>
      <c r="H5" s="423"/>
      <c r="I5" s="423"/>
      <c r="J5" s="423"/>
      <c r="K5" s="423"/>
      <c r="L5" s="423"/>
      <c r="M5" s="423"/>
      <c r="N5" s="423"/>
      <c r="O5" s="423"/>
      <c r="P5" s="423"/>
      <c r="Q5" s="423"/>
      <c r="R5" s="423"/>
      <c r="S5" s="423"/>
      <c r="T5" s="325" t="s">
        <v>175</v>
      </c>
      <c r="U5" s="326"/>
      <c r="V5" s="326"/>
      <c r="W5" s="326"/>
      <c r="X5" s="326"/>
      <c r="Y5" s="326"/>
      <c r="Z5" s="326"/>
      <c r="AA5" s="326"/>
      <c r="AB5" s="326"/>
      <c r="AC5" s="329"/>
    </row>
    <row r="6" spans="1:29" ht="14.25" thickBot="1">
      <c r="A6" s="318"/>
      <c r="B6" s="322"/>
      <c r="C6" s="323"/>
      <c r="D6" s="324"/>
      <c r="E6" s="424"/>
      <c r="F6" s="425"/>
      <c r="G6" s="425"/>
      <c r="H6" s="425"/>
      <c r="I6" s="425"/>
      <c r="J6" s="425"/>
      <c r="K6" s="425"/>
      <c r="L6" s="425"/>
      <c r="M6" s="425"/>
      <c r="N6" s="425"/>
      <c r="O6" s="425"/>
      <c r="P6" s="425"/>
      <c r="Q6" s="425"/>
      <c r="R6" s="425"/>
      <c r="S6" s="425"/>
      <c r="T6" s="330" t="s">
        <v>183</v>
      </c>
      <c r="U6" s="330"/>
      <c r="V6" s="330"/>
      <c r="W6" s="330"/>
      <c r="X6" s="330"/>
      <c r="Y6" s="327" t="s">
        <v>184</v>
      </c>
      <c r="Z6" s="328"/>
      <c r="AA6" s="328"/>
      <c r="AB6" s="328"/>
      <c r="AC6" s="331"/>
    </row>
    <row r="7" spans="1:29" ht="14.25" thickTop="1">
      <c r="A7" s="71">
        <v>1</v>
      </c>
      <c r="B7" s="337"/>
      <c r="C7" s="338"/>
      <c r="D7" s="339"/>
      <c r="E7" s="418" t="s">
        <v>204</v>
      </c>
      <c r="F7" s="419"/>
      <c r="G7" s="419"/>
      <c r="H7" s="419"/>
      <c r="I7" s="419"/>
      <c r="J7" s="420">
        <v>2</v>
      </c>
      <c r="K7" s="420"/>
      <c r="L7" s="84" t="s">
        <v>179</v>
      </c>
      <c r="M7" s="420">
        <v>1</v>
      </c>
      <c r="N7" s="420"/>
      <c r="O7" s="420" t="s">
        <v>190</v>
      </c>
      <c r="P7" s="420"/>
      <c r="Q7" s="420"/>
      <c r="R7" s="420"/>
      <c r="S7" s="420"/>
      <c r="T7" s="342" t="str">
        <f>O8</f>
        <v>清水ヴァーモス</v>
      </c>
      <c r="U7" s="342"/>
      <c r="V7" s="342"/>
      <c r="W7" s="342"/>
      <c r="X7" s="342"/>
      <c r="Y7" s="343" t="str">
        <f>E8</f>
        <v>駒越小SSS</v>
      </c>
      <c r="Z7" s="344"/>
      <c r="AA7" s="344"/>
      <c r="AB7" s="344"/>
      <c r="AC7" s="345"/>
    </row>
    <row r="8" spans="1:29" ht="13.5">
      <c r="A8" s="73">
        <v>2</v>
      </c>
      <c r="B8" s="346"/>
      <c r="C8" s="335"/>
      <c r="D8" s="347"/>
      <c r="E8" s="415" t="s">
        <v>201</v>
      </c>
      <c r="F8" s="416"/>
      <c r="G8" s="416"/>
      <c r="H8" s="416"/>
      <c r="I8" s="416"/>
      <c r="J8" s="417">
        <v>4</v>
      </c>
      <c r="K8" s="417"/>
      <c r="L8" s="85" t="s">
        <v>179</v>
      </c>
      <c r="M8" s="417">
        <v>1</v>
      </c>
      <c r="N8" s="417"/>
      <c r="O8" s="417" t="s">
        <v>199</v>
      </c>
      <c r="P8" s="417"/>
      <c r="Q8" s="417"/>
      <c r="R8" s="417"/>
      <c r="S8" s="417"/>
      <c r="T8" s="332" t="str">
        <f>E7</f>
        <v>RISE SC</v>
      </c>
      <c r="U8" s="333"/>
      <c r="V8" s="333"/>
      <c r="W8" s="333"/>
      <c r="X8" s="333"/>
      <c r="Y8" s="334" t="str">
        <f>O7</f>
        <v>興津SSS</v>
      </c>
      <c r="Z8" s="335"/>
      <c r="AA8" s="335"/>
      <c r="AB8" s="335"/>
      <c r="AC8" s="336"/>
    </row>
    <row r="9" spans="1:29" ht="13.5">
      <c r="A9" s="73">
        <v>3</v>
      </c>
      <c r="B9" s="346"/>
      <c r="C9" s="335"/>
      <c r="D9" s="347"/>
      <c r="E9" s="348"/>
      <c r="F9" s="349"/>
      <c r="G9" s="349"/>
      <c r="H9" s="349"/>
      <c r="I9" s="349"/>
      <c r="J9" s="335"/>
      <c r="K9" s="335"/>
      <c r="L9" s="74"/>
      <c r="M9" s="335"/>
      <c r="N9" s="335"/>
      <c r="O9" s="335"/>
      <c r="P9" s="335"/>
      <c r="Q9" s="335"/>
      <c r="R9" s="335"/>
      <c r="S9" s="335"/>
      <c r="T9" s="333"/>
      <c r="U9" s="333"/>
      <c r="V9" s="333"/>
      <c r="W9" s="333"/>
      <c r="X9" s="333"/>
      <c r="Y9" s="334"/>
      <c r="Z9" s="335"/>
      <c r="AA9" s="335"/>
      <c r="AB9" s="335"/>
      <c r="AC9" s="336"/>
    </row>
    <row r="10" spans="1:29" ht="14.25" thickBot="1">
      <c r="A10" s="75">
        <v>4</v>
      </c>
      <c r="B10" s="350"/>
      <c r="C10" s="351"/>
      <c r="D10" s="352"/>
      <c r="E10" s="353"/>
      <c r="F10" s="354"/>
      <c r="G10" s="354"/>
      <c r="H10" s="354"/>
      <c r="I10" s="354"/>
      <c r="J10" s="351"/>
      <c r="K10" s="351"/>
      <c r="L10" s="76"/>
      <c r="M10" s="351"/>
      <c r="N10" s="351"/>
      <c r="O10" s="351"/>
      <c r="P10" s="351"/>
      <c r="Q10" s="351"/>
      <c r="R10" s="351"/>
      <c r="S10" s="351"/>
      <c r="T10" s="355"/>
      <c r="U10" s="355"/>
      <c r="V10" s="355"/>
      <c r="W10" s="355"/>
      <c r="X10" s="355"/>
      <c r="Y10" s="350"/>
      <c r="Z10" s="351"/>
      <c r="AA10" s="351"/>
      <c r="AB10" s="351"/>
      <c r="AC10" s="356"/>
    </row>
  </sheetData>
  <sheetProtection/>
  <mergeCells count="38">
    <mergeCell ref="A1:AB1"/>
    <mergeCell ref="A3:AB3"/>
    <mergeCell ref="K4:S4"/>
    <mergeCell ref="W4:AB4"/>
    <mergeCell ref="A5:A6"/>
    <mergeCell ref="B5:D6"/>
    <mergeCell ref="E5:S6"/>
    <mergeCell ref="T5:AC5"/>
    <mergeCell ref="T6:X6"/>
    <mergeCell ref="Y6:AC6"/>
    <mergeCell ref="T8:X8"/>
    <mergeCell ref="Y8:AC8"/>
    <mergeCell ref="B7:D7"/>
    <mergeCell ref="E7:I7"/>
    <mergeCell ref="J7:K7"/>
    <mergeCell ref="M7:N7"/>
    <mergeCell ref="O7:S7"/>
    <mergeCell ref="T7:X7"/>
    <mergeCell ref="J9:K9"/>
    <mergeCell ref="M9:N9"/>
    <mergeCell ref="O9:S9"/>
    <mergeCell ref="T9:X9"/>
    <mergeCell ref="Y7:AC7"/>
    <mergeCell ref="B8:D8"/>
    <mergeCell ref="E8:I8"/>
    <mergeCell ref="J8:K8"/>
    <mergeCell ref="M8:N8"/>
    <mergeCell ref="O8:S8"/>
    <mergeCell ref="Y9:AC9"/>
    <mergeCell ref="B10:D10"/>
    <mergeCell ref="E10:I10"/>
    <mergeCell ref="J10:K10"/>
    <mergeCell ref="M10:N10"/>
    <mergeCell ref="O10:S10"/>
    <mergeCell ref="T10:X10"/>
    <mergeCell ref="Y10:AC10"/>
    <mergeCell ref="B9:D9"/>
    <mergeCell ref="E9:I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70C0"/>
  </sheetPr>
  <dimension ref="A1:AC50"/>
  <sheetViews>
    <sheetView zoomScalePageLayoutView="0" workbookViewId="0" topLeftCell="A13">
      <selection activeCell="U57" sqref="U57"/>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9" ht="18.75">
      <c r="A3" s="276" t="s">
        <v>248</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49"/>
    </row>
    <row r="4" spans="1:29" ht="14.25" thickBot="1">
      <c r="A4" s="68">
        <v>6</v>
      </c>
      <c r="B4" s="68" t="s">
        <v>166</v>
      </c>
      <c r="C4" s="68">
        <v>5</v>
      </c>
      <c r="D4" s="68" t="s">
        <v>167</v>
      </c>
      <c r="E4" s="68" t="s">
        <v>168</v>
      </c>
      <c r="F4" s="68" t="s">
        <v>176</v>
      </c>
      <c r="G4" s="68" t="s">
        <v>169</v>
      </c>
      <c r="H4" s="68"/>
      <c r="I4" s="69" t="s">
        <v>170</v>
      </c>
      <c r="J4" s="68"/>
      <c r="K4" s="315" t="s">
        <v>188</v>
      </c>
      <c r="L4" s="315"/>
      <c r="M4" s="315"/>
      <c r="N4" s="315"/>
      <c r="O4" s="315"/>
      <c r="P4" s="315"/>
      <c r="Q4" s="315"/>
      <c r="R4" s="315"/>
      <c r="S4" s="315"/>
      <c r="T4" s="69" t="s">
        <v>171</v>
      </c>
      <c r="U4" s="68"/>
      <c r="V4" s="68"/>
      <c r="W4" s="316" t="s">
        <v>219</v>
      </c>
      <c r="X4" s="316"/>
      <c r="Y4" s="316"/>
      <c r="Z4" s="316"/>
      <c r="AA4" s="316"/>
      <c r="AB4" s="316"/>
      <c r="AC4" s="68"/>
    </row>
    <row r="5" spans="1:29" ht="13.5">
      <c r="A5" s="317" t="s">
        <v>172</v>
      </c>
      <c r="B5" s="319" t="s">
        <v>173</v>
      </c>
      <c r="C5" s="320"/>
      <c r="D5" s="321"/>
      <c r="E5" s="325" t="s">
        <v>174</v>
      </c>
      <c r="F5" s="326"/>
      <c r="G5" s="326"/>
      <c r="H5" s="326"/>
      <c r="I5" s="326"/>
      <c r="J5" s="326"/>
      <c r="K5" s="326"/>
      <c r="L5" s="326"/>
      <c r="M5" s="326"/>
      <c r="N5" s="326"/>
      <c r="O5" s="326"/>
      <c r="P5" s="326"/>
      <c r="Q5" s="326"/>
      <c r="R5" s="326"/>
      <c r="S5" s="326"/>
      <c r="T5" s="325" t="s">
        <v>175</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183</v>
      </c>
      <c r="U6" s="330"/>
      <c r="V6" s="330"/>
      <c r="W6" s="330"/>
      <c r="X6" s="330"/>
      <c r="Y6" s="327" t="s">
        <v>184</v>
      </c>
      <c r="Z6" s="328"/>
      <c r="AA6" s="328"/>
      <c r="AB6" s="328"/>
      <c r="AC6" s="331"/>
    </row>
    <row r="7" spans="1:29" ht="14.25" thickTop="1">
      <c r="A7" s="71">
        <v>1</v>
      </c>
      <c r="B7" s="337"/>
      <c r="C7" s="338"/>
      <c r="D7" s="339"/>
      <c r="E7" s="340" t="s">
        <v>219</v>
      </c>
      <c r="F7" s="341"/>
      <c r="G7" s="341"/>
      <c r="H7" s="341"/>
      <c r="I7" s="341"/>
      <c r="J7" s="338"/>
      <c r="K7" s="338"/>
      <c r="L7" s="72" t="s">
        <v>179</v>
      </c>
      <c r="M7" s="338"/>
      <c r="N7" s="338"/>
      <c r="O7" s="338" t="s">
        <v>191</v>
      </c>
      <c r="P7" s="338"/>
      <c r="Q7" s="338"/>
      <c r="R7" s="338"/>
      <c r="S7" s="338"/>
      <c r="T7" s="342" t="str">
        <f>O8</f>
        <v>辻SSS</v>
      </c>
      <c r="U7" s="342"/>
      <c r="V7" s="342"/>
      <c r="W7" s="342"/>
      <c r="X7" s="342"/>
      <c r="Y7" s="343" t="str">
        <f>E8</f>
        <v>高部JFC</v>
      </c>
      <c r="Z7" s="344"/>
      <c r="AA7" s="344"/>
      <c r="AB7" s="344"/>
      <c r="AC7" s="345"/>
    </row>
    <row r="8" spans="1:29" ht="13.5">
      <c r="A8" s="73">
        <v>2</v>
      </c>
      <c r="B8" s="346"/>
      <c r="C8" s="335"/>
      <c r="D8" s="347"/>
      <c r="E8" s="348" t="s">
        <v>186</v>
      </c>
      <c r="F8" s="349"/>
      <c r="G8" s="349"/>
      <c r="H8" s="349"/>
      <c r="I8" s="349"/>
      <c r="J8" s="335"/>
      <c r="K8" s="335"/>
      <c r="L8" s="74" t="s">
        <v>182</v>
      </c>
      <c r="M8" s="335"/>
      <c r="N8" s="335"/>
      <c r="O8" s="335" t="s">
        <v>208</v>
      </c>
      <c r="P8" s="335"/>
      <c r="Q8" s="335"/>
      <c r="R8" s="335"/>
      <c r="S8" s="335"/>
      <c r="T8" s="332" t="str">
        <f>E7</f>
        <v>庵原SC</v>
      </c>
      <c r="U8" s="333"/>
      <c r="V8" s="333"/>
      <c r="W8" s="333"/>
      <c r="X8" s="333"/>
      <c r="Y8" s="334" t="str">
        <f>O7</f>
        <v>T.S.C</v>
      </c>
      <c r="Z8" s="335"/>
      <c r="AA8" s="335"/>
      <c r="AB8" s="335"/>
      <c r="AC8" s="336"/>
    </row>
    <row r="9" spans="1:29" ht="13.5">
      <c r="A9" s="73">
        <v>3</v>
      </c>
      <c r="B9" s="346"/>
      <c r="C9" s="335"/>
      <c r="D9" s="347"/>
      <c r="E9" s="348"/>
      <c r="F9" s="349"/>
      <c r="G9" s="349"/>
      <c r="H9" s="349"/>
      <c r="I9" s="349"/>
      <c r="J9" s="335"/>
      <c r="K9" s="335"/>
      <c r="L9" s="74"/>
      <c r="M9" s="335"/>
      <c r="N9" s="335"/>
      <c r="O9" s="335"/>
      <c r="P9" s="335"/>
      <c r="Q9" s="335"/>
      <c r="R9" s="335"/>
      <c r="S9" s="335"/>
      <c r="T9" s="333"/>
      <c r="U9" s="333"/>
      <c r="V9" s="333"/>
      <c r="W9" s="333"/>
      <c r="X9" s="333"/>
      <c r="Y9" s="334"/>
      <c r="Z9" s="335"/>
      <c r="AA9" s="335"/>
      <c r="AB9" s="335"/>
      <c r="AC9" s="336"/>
    </row>
    <row r="10" spans="1:29" ht="14.25" thickBot="1">
      <c r="A10" s="75">
        <v>4</v>
      </c>
      <c r="B10" s="350"/>
      <c r="C10" s="351"/>
      <c r="D10" s="352"/>
      <c r="E10" s="353"/>
      <c r="F10" s="354"/>
      <c r="G10" s="354"/>
      <c r="H10" s="354"/>
      <c r="I10" s="354"/>
      <c r="J10" s="351"/>
      <c r="K10" s="351"/>
      <c r="L10" s="76"/>
      <c r="M10" s="351"/>
      <c r="N10" s="351"/>
      <c r="O10" s="351"/>
      <c r="P10" s="351"/>
      <c r="Q10" s="351"/>
      <c r="R10" s="351"/>
      <c r="S10" s="351"/>
      <c r="T10" s="355"/>
      <c r="U10" s="355"/>
      <c r="V10" s="355"/>
      <c r="W10" s="355"/>
      <c r="X10" s="355"/>
      <c r="Y10" s="350"/>
      <c r="Z10" s="351"/>
      <c r="AA10" s="351"/>
      <c r="AB10" s="351"/>
      <c r="AC10" s="356"/>
    </row>
    <row r="11" spans="1:12" ht="13.5">
      <c r="A11" s="70"/>
      <c r="B11" s="70"/>
      <c r="C11" s="77"/>
      <c r="D11" s="77"/>
      <c r="E11" s="77"/>
      <c r="F11" s="77"/>
      <c r="G11" s="77"/>
      <c r="H11" s="78"/>
      <c r="I11" s="78"/>
      <c r="J11" s="70"/>
      <c r="K11" s="79"/>
      <c r="L11" s="80"/>
    </row>
    <row r="12" spans="1:29" ht="14.25" thickBot="1">
      <c r="A12" s="68">
        <f>A4</f>
        <v>6</v>
      </c>
      <c r="B12" s="68" t="s">
        <v>166</v>
      </c>
      <c r="C12" s="68">
        <f>C4</f>
        <v>5</v>
      </c>
      <c r="D12" s="68" t="s">
        <v>167</v>
      </c>
      <c r="E12" s="68" t="s">
        <v>168</v>
      </c>
      <c r="F12" s="68" t="s">
        <v>176</v>
      </c>
      <c r="G12" s="68" t="s">
        <v>169</v>
      </c>
      <c r="H12" s="68"/>
      <c r="I12" s="69" t="s">
        <v>170</v>
      </c>
      <c r="J12" s="68"/>
      <c r="K12" s="315" t="s">
        <v>245</v>
      </c>
      <c r="L12" s="315"/>
      <c r="M12" s="315"/>
      <c r="N12" s="315"/>
      <c r="O12" s="315"/>
      <c r="P12" s="315"/>
      <c r="Q12" s="315"/>
      <c r="R12" s="315"/>
      <c r="S12" s="315"/>
      <c r="T12" s="69" t="s">
        <v>171</v>
      </c>
      <c r="U12" s="68"/>
      <c r="V12" s="68"/>
      <c r="W12" s="316" t="s">
        <v>210</v>
      </c>
      <c r="X12" s="316"/>
      <c r="Y12" s="316"/>
      <c r="Z12" s="316"/>
      <c r="AA12" s="316"/>
      <c r="AB12" s="316"/>
      <c r="AC12" s="68"/>
    </row>
    <row r="13" spans="1:29" ht="13.5">
      <c r="A13" s="317" t="s">
        <v>172</v>
      </c>
      <c r="B13" s="319" t="s">
        <v>173</v>
      </c>
      <c r="C13" s="320"/>
      <c r="D13" s="321"/>
      <c r="E13" s="325" t="s">
        <v>174</v>
      </c>
      <c r="F13" s="326"/>
      <c r="G13" s="326"/>
      <c r="H13" s="326"/>
      <c r="I13" s="326"/>
      <c r="J13" s="326"/>
      <c r="K13" s="326"/>
      <c r="L13" s="326"/>
      <c r="M13" s="326"/>
      <c r="N13" s="326"/>
      <c r="O13" s="326"/>
      <c r="P13" s="326"/>
      <c r="Q13" s="326"/>
      <c r="R13" s="326"/>
      <c r="S13" s="326"/>
      <c r="T13" s="325" t="s">
        <v>175</v>
      </c>
      <c r="U13" s="326"/>
      <c r="V13" s="326"/>
      <c r="W13" s="326"/>
      <c r="X13" s="326"/>
      <c r="Y13" s="326"/>
      <c r="Z13" s="326"/>
      <c r="AA13" s="326"/>
      <c r="AB13" s="326"/>
      <c r="AC13" s="329"/>
    </row>
    <row r="14" spans="1:29" ht="14.25" thickBot="1">
      <c r="A14" s="318"/>
      <c r="B14" s="322"/>
      <c r="C14" s="323"/>
      <c r="D14" s="324"/>
      <c r="E14" s="327"/>
      <c r="F14" s="328"/>
      <c r="G14" s="328"/>
      <c r="H14" s="328"/>
      <c r="I14" s="328"/>
      <c r="J14" s="328"/>
      <c r="K14" s="328"/>
      <c r="L14" s="328"/>
      <c r="M14" s="328"/>
      <c r="N14" s="328"/>
      <c r="O14" s="328"/>
      <c r="P14" s="328"/>
      <c r="Q14" s="328"/>
      <c r="R14" s="328"/>
      <c r="S14" s="328"/>
      <c r="T14" s="330" t="s">
        <v>183</v>
      </c>
      <c r="U14" s="330"/>
      <c r="V14" s="330"/>
      <c r="W14" s="330"/>
      <c r="X14" s="330"/>
      <c r="Y14" s="327" t="s">
        <v>184</v>
      </c>
      <c r="Z14" s="328"/>
      <c r="AA14" s="328"/>
      <c r="AB14" s="328"/>
      <c r="AC14" s="331"/>
    </row>
    <row r="15" spans="1:29" ht="14.25" thickTop="1">
      <c r="A15" s="71">
        <v>1</v>
      </c>
      <c r="B15" s="337"/>
      <c r="C15" s="338"/>
      <c r="D15" s="339"/>
      <c r="E15" s="340" t="s">
        <v>323</v>
      </c>
      <c r="F15" s="341"/>
      <c r="G15" s="341"/>
      <c r="H15" s="341"/>
      <c r="I15" s="341"/>
      <c r="J15" s="357"/>
      <c r="K15" s="357"/>
      <c r="L15" s="82" t="s">
        <v>315</v>
      </c>
      <c r="M15" s="357"/>
      <c r="N15" s="357"/>
      <c r="O15" s="357" t="s">
        <v>319</v>
      </c>
      <c r="P15" s="357"/>
      <c r="Q15" s="357"/>
      <c r="R15" s="357"/>
      <c r="S15" s="357"/>
      <c r="T15" s="342" t="str">
        <f>O16</f>
        <v>興津SSS</v>
      </c>
      <c r="U15" s="342"/>
      <c r="V15" s="342"/>
      <c r="W15" s="342"/>
      <c r="X15" s="342"/>
      <c r="Y15" s="343" t="str">
        <f>E16</f>
        <v>SALFUS oRs</v>
      </c>
      <c r="Z15" s="344"/>
      <c r="AA15" s="344"/>
      <c r="AB15" s="344"/>
      <c r="AC15" s="345"/>
    </row>
    <row r="16" spans="1:29" ht="13.5">
      <c r="A16" s="73">
        <v>2</v>
      </c>
      <c r="B16" s="346"/>
      <c r="C16" s="335"/>
      <c r="D16" s="347"/>
      <c r="E16" s="348" t="s">
        <v>324</v>
      </c>
      <c r="F16" s="349"/>
      <c r="G16" s="349"/>
      <c r="H16" s="349"/>
      <c r="I16" s="349"/>
      <c r="J16" s="358"/>
      <c r="K16" s="358"/>
      <c r="L16" s="83" t="s">
        <v>315</v>
      </c>
      <c r="M16" s="358"/>
      <c r="N16" s="358"/>
      <c r="O16" s="358" t="s">
        <v>325</v>
      </c>
      <c r="P16" s="358"/>
      <c r="Q16" s="358"/>
      <c r="R16" s="358"/>
      <c r="S16" s="358"/>
      <c r="T16" s="332" t="str">
        <f>E15</f>
        <v>清水プエルトSC</v>
      </c>
      <c r="U16" s="333"/>
      <c r="V16" s="333"/>
      <c r="W16" s="333"/>
      <c r="X16" s="333"/>
      <c r="Y16" s="334" t="str">
        <f>O15</f>
        <v>江尻SSS</v>
      </c>
      <c r="Z16" s="335"/>
      <c r="AA16" s="335"/>
      <c r="AB16" s="335"/>
      <c r="AC16" s="336"/>
    </row>
    <row r="17" spans="1:29" ht="13.5">
      <c r="A17" s="73">
        <v>3</v>
      </c>
      <c r="B17" s="346"/>
      <c r="C17" s="335"/>
      <c r="D17" s="347"/>
      <c r="E17" s="348"/>
      <c r="F17" s="349"/>
      <c r="G17" s="349"/>
      <c r="H17" s="349"/>
      <c r="I17" s="349"/>
      <c r="J17" s="335"/>
      <c r="K17" s="335"/>
      <c r="L17" s="74"/>
      <c r="M17" s="335"/>
      <c r="N17" s="335"/>
      <c r="O17" s="335"/>
      <c r="P17" s="335"/>
      <c r="Q17" s="335"/>
      <c r="R17" s="335"/>
      <c r="S17" s="335"/>
      <c r="T17" s="333"/>
      <c r="U17" s="333"/>
      <c r="V17" s="333"/>
      <c r="W17" s="333"/>
      <c r="X17" s="333"/>
      <c r="Y17" s="334"/>
      <c r="Z17" s="335"/>
      <c r="AA17" s="335"/>
      <c r="AB17" s="335"/>
      <c r="AC17" s="336"/>
    </row>
    <row r="18" spans="1:29" ht="14.25" thickBot="1">
      <c r="A18" s="75">
        <v>4</v>
      </c>
      <c r="B18" s="350"/>
      <c r="C18" s="351"/>
      <c r="D18" s="352"/>
      <c r="E18" s="353"/>
      <c r="F18" s="354"/>
      <c r="G18" s="354"/>
      <c r="H18" s="354"/>
      <c r="I18" s="354"/>
      <c r="J18" s="351"/>
      <c r="K18" s="351"/>
      <c r="L18" s="76"/>
      <c r="M18" s="351"/>
      <c r="N18" s="351"/>
      <c r="O18" s="351"/>
      <c r="P18" s="351"/>
      <c r="Q18" s="351"/>
      <c r="R18" s="351"/>
      <c r="S18" s="351"/>
      <c r="T18" s="355"/>
      <c r="U18" s="355"/>
      <c r="V18" s="355"/>
      <c r="W18" s="355"/>
      <c r="X18" s="355"/>
      <c r="Y18" s="350"/>
      <c r="Z18" s="351"/>
      <c r="AA18" s="351"/>
      <c r="AB18" s="351"/>
      <c r="AC18" s="356"/>
    </row>
    <row r="19" spans="1:12" ht="13.5">
      <c r="A19" s="79"/>
      <c r="B19" s="79"/>
      <c r="C19" s="79"/>
      <c r="D19" s="79"/>
      <c r="E19" s="79"/>
      <c r="F19" s="79"/>
      <c r="G19" s="79"/>
      <c r="H19" s="79"/>
      <c r="I19" s="79"/>
      <c r="J19" s="79"/>
      <c r="K19" s="79"/>
      <c r="L19" s="79"/>
    </row>
    <row r="20" spans="1:29" ht="14.25" thickBot="1">
      <c r="A20" s="68">
        <f>A4</f>
        <v>6</v>
      </c>
      <c r="B20" s="68" t="s">
        <v>166</v>
      </c>
      <c r="C20" s="68">
        <f>C4</f>
        <v>5</v>
      </c>
      <c r="D20" s="68" t="s">
        <v>167</v>
      </c>
      <c r="E20" s="68" t="s">
        <v>168</v>
      </c>
      <c r="F20" s="68" t="s">
        <v>176</v>
      </c>
      <c r="G20" s="68" t="s">
        <v>169</v>
      </c>
      <c r="H20" s="68"/>
      <c r="I20" s="69" t="s">
        <v>170</v>
      </c>
      <c r="J20" s="68"/>
      <c r="K20" s="315" t="s">
        <v>195</v>
      </c>
      <c r="L20" s="315"/>
      <c r="M20" s="315"/>
      <c r="N20" s="315"/>
      <c r="O20" s="315"/>
      <c r="P20" s="315"/>
      <c r="Q20" s="315"/>
      <c r="R20" s="315"/>
      <c r="S20" s="315"/>
      <c r="T20" s="69" t="s">
        <v>171</v>
      </c>
      <c r="U20" s="68"/>
      <c r="V20" s="68"/>
      <c r="W20" s="316" t="s">
        <v>196</v>
      </c>
      <c r="X20" s="316"/>
      <c r="Y20" s="316"/>
      <c r="Z20" s="316"/>
      <c r="AA20" s="316"/>
      <c r="AB20" s="316"/>
      <c r="AC20" s="68"/>
    </row>
    <row r="21" spans="1:29" ht="13.5">
      <c r="A21" s="317" t="s">
        <v>172</v>
      </c>
      <c r="B21" s="319" t="s">
        <v>173</v>
      </c>
      <c r="C21" s="320"/>
      <c r="D21" s="321"/>
      <c r="E21" s="325" t="s">
        <v>174</v>
      </c>
      <c r="F21" s="326"/>
      <c r="G21" s="326"/>
      <c r="H21" s="326"/>
      <c r="I21" s="326"/>
      <c r="J21" s="326"/>
      <c r="K21" s="326"/>
      <c r="L21" s="326"/>
      <c r="M21" s="326"/>
      <c r="N21" s="326"/>
      <c r="O21" s="326"/>
      <c r="P21" s="326"/>
      <c r="Q21" s="326"/>
      <c r="R21" s="326"/>
      <c r="S21" s="326"/>
      <c r="T21" s="325" t="s">
        <v>175</v>
      </c>
      <c r="U21" s="326"/>
      <c r="V21" s="326"/>
      <c r="W21" s="326"/>
      <c r="X21" s="326"/>
      <c r="Y21" s="326"/>
      <c r="Z21" s="326"/>
      <c r="AA21" s="326"/>
      <c r="AB21" s="326"/>
      <c r="AC21" s="329"/>
    </row>
    <row r="22" spans="1:29" ht="14.25" thickBot="1">
      <c r="A22" s="318"/>
      <c r="B22" s="322"/>
      <c r="C22" s="323"/>
      <c r="D22" s="324"/>
      <c r="E22" s="327"/>
      <c r="F22" s="328"/>
      <c r="G22" s="328"/>
      <c r="H22" s="328"/>
      <c r="I22" s="328"/>
      <c r="J22" s="328"/>
      <c r="K22" s="328"/>
      <c r="L22" s="328"/>
      <c r="M22" s="328"/>
      <c r="N22" s="328"/>
      <c r="O22" s="328"/>
      <c r="P22" s="328"/>
      <c r="Q22" s="328"/>
      <c r="R22" s="328"/>
      <c r="S22" s="328"/>
      <c r="T22" s="330" t="s">
        <v>183</v>
      </c>
      <c r="U22" s="330"/>
      <c r="V22" s="330"/>
      <c r="W22" s="330"/>
      <c r="X22" s="330"/>
      <c r="Y22" s="327" t="s">
        <v>184</v>
      </c>
      <c r="Z22" s="328"/>
      <c r="AA22" s="328"/>
      <c r="AB22" s="328"/>
      <c r="AC22" s="331"/>
    </row>
    <row r="23" spans="1:29" ht="14.25" thickTop="1">
      <c r="A23" s="71">
        <v>1</v>
      </c>
      <c r="B23" s="337"/>
      <c r="C23" s="338"/>
      <c r="D23" s="339"/>
      <c r="E23" s="340" t="s">
        <v>233</v>
      </c>
      <c r="F23" s="341"/>
      <c r="G23" s="341"/>
      <c r="H23" s="341"/>
      <c r="I23" s="341"/>
      <c r="J23" s="338"/>
      <c r="K23" s="338"/>
      <c r="L23" s="72" t="s">
        <v>182</v>
      </c>
      <c r="M23" s="338"/>
      <c r="N23" s="338"/>
      <c r="O23" s="338" t="s">
        <v>217</v>
      </c>
      <c r="P23" s="338"/>
      <c r="Q23" s="338"/>
      <c r="R23" s="338"/>
      <c r="S23" s="338"/>
      <c r="T23" s="342"/>
      <c r="U23" s="342"/>
      <c r="V23" s="342"/>
      <c r="W23" s="342"/>
      <c r="X23" s="342"/>
      <c r="Y23" s="343"/>
      <c r="Z23" s="344"/>
      <c r="AA23" s="344"/>
      <c r="AB23" s="344"/>
      <c r="AC23" s="345"/>
    </row>
    <row r="24" spans="1:29" ht="13.5">
      <c r="A24" s="73">
        <v>2</v>
      </c>
      <c r="B24" s="346"/>
      <c r="C24" s="335"/>
      <c r="D24" s="347"/>
      <c r="E24" s="348"/>
      <c r="F24" s="349"/>
      <c r="G24" s="349"/>
      <c r="H24" s="349"/>
      <c r="I24" s="349"/>
      <c r="J24" s="335"/>
      <c r="K24" s="335"/>
      <c r="L24" s="74" t="s">
        <v>182</v>
      </c>
      <c r="M24" s="335"/>
      <c r="N24" s="335"/>
      <c r="O24" s="335"/>
      <c r="P24" s="335"/>
      <c r="Q24" s="335"/>
      <c r="R24" s="335"/>
      <c r="S24" s="335"/>
      <c r="T24" s="332"/>
      <c r="U24" s="333"/>
      <c r="V24" s="333"/>
      <c r="W24" s="333"/>
      <c r="X24" s="333"/>
      <c r="Y24" s="334"/>
      <c r="Z24" s="335"/>
      <c r="AA24" s="335"/>
      <c r="AB24" s="335"/>
      <c r="AC24" s="336"/>
    </row>
    <row r="25" spans="1:29" ht="13.5">
      <c r="A25" s="73">
        <v>3</v>
      </c>
      <c r="B25" s="346"/>
      <c r="C25" s="335"/>
      <c r="D25" s="347"/>
      <c r="E25" s="348"/>
      <c r="F25" s="349"/>
      <c r="G25" s="349"/>
      <c r="H25" s="349"/>
      <c r="I25" s="349"/>
      <c r="J25" s="335"/>
      <c r="K25" s="335"/>
      <c r="L25" s="74"/>
      <c r="M25" s="335"/>
      <c r="N25" s="335"/>
      <c r="O25" s="335"/>
      <c r="P25" s="335"/>
      <c r="Q25" s="335"/>
      <c r="R25" s="335"/>
      <c r="S25" s="335"/>
      <c r="T25" s="333"/>
      <c r="U25" s="333"/>
      <c r="V25" s="333"/>
      <c r="W25" s="333"/>
      <c r="X25" s="333"/>
      <c r="Y25" s="334"/>
      <c r="Z25" s="335"/>
      <c r="AA25" s="335"/>
      <c r="AB25" s="335"/>
      <c r="AC25" s="336"/>
    </row>
    <row r="26" spans="1:29" ht="14.25" thickBot="1">
      <c r="A26" s="75">
        <v>4</v>
      </c>
      <c r="B26" s="350"/>
      <c r="C26" s="351"/>
      <c r="D26" s="352"/>
      <c r="E26" s="353"/>
      <c r="F26" s="354"/>
      <c r="G26" s="354"/>
      <c r="H26" s="354"/>
      <c r="I26" s="354"/>
      <c r="J26" s="351"/>
      <c r="K26" s="351"/>
      <c r="L26" s="76"/>
      <c r="M26" s="351"/>
      <c r="N26" s="351"/>
      <c r="O26" s="351"/>
      <c r="P26" s="351"/>
      <c r="Q26" s="351"/>
      <c r="R26" s="351"/>
      <c r="S26" s="351"/>
      <c r="T26" s="355"/>
      <c r="U26" s="355"/>
      <c r="V26" s="355"/>
      <c r="W26" s="355"/>
      <c r="X26" s="355"/>
      <c r="Y26" s="350"/>
      <c r="Z26" s="351"/>
      <c r="AA26" s="351"/>
      <c r="AB26" s="351"/>
      <c r="AC26" s="356"/>
    </row>
    <row r="27" spans="1:12" ht="13.5">
      <c r="A27" s="79"/>
      <c r="B27" s="79"/>
      <c r="C27" s="79"/>
      <c r="D27" s="79"/>
      <c r="E27" s="79"/>
      <c r="F27" s="79"/>
      <c r="G27" s="79"/>
      <c r="H27" s="79"/>
      <c r="I27" s="79"/>
      <c r="J27" s="79"/>
      <c r="K27" s="79"/>
      <c r="L27" s="79"/>
    </row>
    <row r="28" spans="1:29" ht="14.25" thickBot="1">
      <c r="A28" s="68">
        <f>A12</f>
        <v>6</v>
      </c>
      <c r="B28" s="68" t="s">
        <v>166</v>
      </c>
      <c r="C28" s="68">
        <f>C12</f>
        <v>5</v>
      </c>
      <c r="D28" s="68" t="s">
        <v>167</v>
      </c>
      <c r="E28" s="68" t="s">
        <v>168</v>
      </c>
      <c r="F28" s="68" t="s">
        <v>176</v>
      </c>
      <c r="G28" s="68" t="s">
        <v>169</v>
      </c>
      <c r="H28" s="68"/>
      <c r="I28" s="69" t="s">
        <v>170</v>
      </c>
      <c r="J28" s="68"/>
      <c r="K28" s="315" t="s">
        <v>384</v>
      </c>
      <c r="L28" s="315"/>
      <c r="M28" s="315"/>
      <c r="N28" s="315"/>
      <c r="O28" s="315"/>
      <c r="P28" s="315"/>
      <c r="Q28" s="315"/>
      <c r="R28" s="315"/>
      <c r="S28" s="315"/>
      <c r="T28" s="69" t="s">
        <v>171</v>
      </c>
      <c r="U28" s="68"/>
      <c r="V28" s="68"/>
      <c r="W28" s="316" t="s">
        <v>214</v>
      </c>
      <c r="X28" s="316"/>
      <c r="Y28" s="316"/>
      <c r="Z28" s="316"/>
      <c r="AA28" s="316"/>
      <c r="AB28" s="316"/>
      <c r="AC28" s="68"/>
    </row>
    <row r="29" spans="1:29" ht="13.5">
      <c r="A29" s="317" t="s">
        <v>172</v>
      </c>
      <c r="B29" s="319" t="s">
        <v>173</v>
      </c>
      <c r="C29" s="320"/>
      <c r="D29" s="321"/>
      <c r="E29" s="325" t="s">
        <v>174</v>
      </c>
      <c r="F29" s="326"/>
      <c r="G29" s="326"/>
      <c r="H29" s="326"/>
      <c r="I29" s="326"/>
      <c r="J29" s="326"/>
      <c r="K29" s="326"/>
      <c r="L29" s="326"/>
      <c r="M29" s="326"/>
      <c r="N29" s="326"/>
      <c r="O29" s="326"/>
      <c r="P29" s="326"/>
      <c r="Q29" s="326"/>
      <c r="R29" s="326"/>
      <c r="S29" s="326"/>
      <c r="T29" s="325" t="s">
        <v>175</v>
      </c>
      <c r="U29" s="326"/>
      <c r="V29" s="326"/>
      <c r="W29" s="326"/>
      <c r="X29" s="326"/>
      <c r="Y29" s="326"/>
      <c r="Z29" s="326"/>
      <c r="AA29" s="326"/>
      <c r="AB29" s="326"/>
      <c r="AC29" s="329"/>
    </row>
    <row r="30" spans="1:29" ht="14.25" thickBot="1">
      <c r="A30" s="318"/>
      <c r="B30" s="322"/>
      <c r="C30" s="323"/>
      <c r="D30" s="324"/>
      <c r="E30" s="327"/>
      <c r="F30" s="328"/>
      <c r="G30" s="328"/>
      <c r="H30" s="328"/>
      <c r="I30" s="328"/>
      <c r="J30" s="328"/>
      <c r="K30" s="328"/>
      <c r="L30" s="328"/>
      <c r="M30" s="328"/>
      <c r="N30" s="328"/>
      <c r="O30" s="328"/>
      <c r="P30" s="328"/>
      <c r="Q30" s="328"/>
      <c r="R30" s="328"/>
      <c r="S30" s="328"/>
      <c r="T30" s="330" t="s">
        <v>183</v>
      </c>
      <c r="U30" s="330"/>
      <c r="V30" s="330"/>
      <c r="W30" s="330"/>
      <c r="X30" s="330"/>
      <c r="Y30" s="327" t="s">
        <v>184</v>
      </c>
      <c r="Z30" s="328"/>
      <c r="AA30" s="328"/>
      <c r="AB30" s="328"/>
      <c r="AC30" s="331"/>
    </row>
    <row r="31" spans="1:29" ht="14.25" thickTop="1">
      <c r="A31" s="71">
        <v>1</v>
      </c>
      <c r="B31" s="337"/>
      <c r="C31" s="338"/>
      <c r="D31" s="339"/>
      <c r="E31" s="340" t="s">
        <v>214</v>
      </c>
      <c r="F31" s="341"/>
      <c r="G31" s="341"/>
      <c r="H31" s="341"/>
      <c r="I31" s="341"/>
      <c r="J31" s="338"/>
      <c r="K31" s="338"/>
      <c r="L31" s="72" t="s">
        <v>182</v>
      </c>
      <c r="M31" s="338"/>
      <c r="N31" s="338"/>
      <c r="O31" s="338" t="s">
        <v>197</v>
      </c>
      <c r="P31" s="338"/>
      <c r="Q31" s="338"/>
      <c r="R31" s="338"/>
      <c r="S31" s="338"/>
      <c r="T31" s="342" t="str">
        <f>O32</f>
        <v>清水ヴァーモス</v>
      </c>
      <c r="U31" s="342"/>
      <c r="V31" s="342"/>
      <c r="W31" s="342"/>
      <c r="X31" s="342"/>
      <c r="Y31" s="343" t="str">
        <f>E32</f>
        <v>RISE SC</v>
      </c>
      <c r="Z31" s="344"/>
      <c r="AA31" s="344"/>
      <c r="AB31" s="344"/>
      <c r="AC31" s="345"/>
    </row>
    <row r="32" spans="1:29" ht="13.5">
      <c r="A32" s="73">
        <v>2</v>
      </c>
      <c r="B32" s="346"/>
      <c r="C32" s="335"/>
      <c r="D32" s="347"/>
      <c r="E32" s="348" t="s">
        <v>204</v>
      </c>
      <c r="F32" s="349"/>
      <c r="G32" s="349"/>
      <c r="H32" s="349"/>
      <c r="I32" s="349"/>
      <c r="J32" s="335"/>
      <c r="K32" s="335"/>
      <c r="L32" s="74" t="s">
        <v>182</v>
      </c>
      <c r="M32" s="335"/>
      <c r="N32" s="335"/>
      <c r="O32" s="335" t="s">
        <v>199</v>
      </c>
      <c r="P32" s="335"/>
      <c r="Q32" s="335"/>
      <c r="R32" s="335"/>
      <c r="S32" s="335"/>
      <c r="T32" s="332" t="str">
        <f>E31</f>
        <v>三保FC</v>
      </c>
      <c r="U32" s="333"/>
      <c r="V32" s="333"/>
      <c r="W32" s="333"/>
      <c r="X32" s="333"/>
      <c r="Y32" s="334" t="str">
        <f>O31</f>
        <v>浜田SSS</v>
      </c>
      <c r="Z32" s="335"/>
      <c r="AA32" s="335"/>
      <c r="AB32" s="335"/>
      <c r="AC32" s="336"/>
    </row>
    <row r="33" spans="1:29" ht="13.5">
      <c r="A33" s="73">
        <v>3</v>
      </c>
      <c r="B33" s="346"/>
      <c r="C33" s="335"/>
      <c r="D33" s="347"/>
      <c r="E33" s="348"/>
      <c r="F33" s="349"/>
      <c r="G33" s="349"/>
      <c r="H33" s="349"/>
      <c r="I33" s="349"/>
      <c r="J33" s="335"/>
      <c r="K33" s="335"/>
      <c r="L33" s="74"/>
      <c r="M33" s="335"/>
      <c r="N33" s="335"/>
      <c r="O33" s="335"/>
      <c r="P33" s="335"/>
      <c r="Q33" s="335"/>
      <c r="R33" s="335"/>
      <c r="S33" s="335"/>
      <c r="T33" s="333"/>
      <c r="U33" s="333"/>
      <c r="V33" s="333"/>
      <c r="W33" s="333"/>
      <c r="X33" s="333"/>
      <c r="Y33" s="334"/>
      <c r="Z33" s="335"/>
      <c r="AA33" s="335"/>
      <c r="AB33" s="335"/>
      <c r="AC33" s="336"/>
    </row>
    <row r="34" spans="1:29" ht="14.25" thickBot="1">
      <c r="A34" s="75">
        <v>4</v>
      </c>
      <c r="B34" s="350"/>
      <c r="C34" s="351"/>
      <c r="D34" s="352"/>
      <c r="E34" s="353"/>
      <c r="F34" s="354"/>
      <c r="G34" s="354"/>
      <c r="H34" s="354"/>
      <c r="I34" s="354"/>
      <c r="J34" s="351"/>
      <c r="K34" s="351"/>
      <c r="L34" s="76"/>
      <c r="M34" s="351"/>
      <c r="N34" s="351"/>
      <c r="O34" s="351"/>
      <c r="P34" s="351"/>
      <c r="Q34" s="351"/>
      <c r="R34" s="351"/>
      <c r="S34" s="351"/>
      <c r="T34" s="355"/>
      <c r="U34" s="355"/>
      <c r="V34" s="355"/>
      <c r="W34" s="355"/>
      <c r="X34" s="355"/>
      <c r="Y34" s="350"/>
      <c r="Z34" s="351"/>
      <c r="AA34" s="351"/>
      <c r="AB34" s="351"/>
      <c r="AC34" s="356"/>
    </row>
    <row r="35" spans="1:12" ht="13.5">
      <c r="A35" s="79"/>
      <c r="B35" s="79"/>
      <c r="C35" s="79"/>
      <c r="D35" s="79"/>
      <c r="E35" s="79"/>
      <c r="F35" s="79"/>
      <c r="G35" s="79"/>
      <c r="H35" s="79"/>
      <c r="I35" s="79"/>
      <c r="J35" s="79"/>
      <c r="K35" s="79"/>
      <c r="L35" s="79"/>
    </row>
    <row r="36" spans="1:29" ht="14.25" thickBot="1">
      <c r="A36" s="68">
        <f>A12</f>
        <v>6</v>
      </c>
      <c r="B36" s="68" t="s">
        <v>166</v>
      </c>
      <c r="C36" s="68">
        <f>C12</f>
        <v>5</v>
      </c>
      <c r="D36" s="68" t="s">
        <v>167</v>
      </c>
      <c r="E36" s="68" t="s">
        <v>168</v>
      </c>
      <c r="F36" s="68" t="s">
        <v>176</v>
      </c>
      <c r="G36" s="68" t="s">
        <v>169</v>
      </c>
      <c r="H36" s="68"/>
      <c r="I36" s="69" t="s">
        <v>170</v>
      </c>
      <c r="J36" s="68"/>
      <c r="K36" s="315" t="s">
        <v>230</v>
      </c>
      <c r="L36" s="315"/>
      <c r="M36" s="315"/>
      <c r="N36" s="315"/>
      <c r="O36" s="315"/>
      <c r="P36" s="315"/>
      <c r="Q36" s="315"/>
      <c r="R36" s="315"/>
      <c r="S36" s="315"/>
      <c r="T36" s="69" t="s">
        <v>171</v>
      </c>
      <c r="U36" s="68"/>
      <c r="V36" s="68"/>
      <c r="W36" s="316" t="s">
        <v>206</v>
      </c>
      <c r="X36" s="316"/>
      <c r="Y36" s="316"/>
      <c r="Z36" s="316"/>
      <c r="AA36" s="316"/>
      <c r="AB36" s="316"/>
      <c r="AC36" s="68"/>
    </row>
    <row r="37" spans="1:29" ht="13.5">
      <c r="A37" s="317" t="s">
        <v>172</v>
      </c>
      <c r="B37" s="319" t="s">
        <v>173</v>
      </c>
      <c r="C37" s="320"/>
      <c r="D37" s="321"/>
      <c r="E37" s="325" t="s">
        <v>174</v>
      </c>
      <c r="F37" s="326"/>
      <c r="G37" s="326"/>
      <c r="H37" s="326"/>
      <c r="I37" s="326"/>
      <c r="J37" s="326"/>
      <c r="K37" s="326"/>
      <c r="L37" s="326"/>
      <c r="M37" s="326"/>
      <c r="N37" s="326"/>
      <c r="O37" s="326"/>
      <c r="P37" s="326"/>
      <c r="Q37" s="326"/>
      <c r="R37" s="326"/>
      <c r="S37" s="326"/>
      <c r="T37" s="325" t="s">
        <v>175</v>
      </c>
      <c r="U37" s="326"/>
      <c r="V37" s="326"/>
      <c r="W37" s="326"/>
      <c r="X37" s="326"/>
      <c r="Y37" s="326"/>
      <c r="Z37" s="326"/>
      <c r="AA37" s="326"/>
      <c r="AB37" s="326"/>
      <c r="AC37" s="329"/>
    </row>
    <row r="38" spans="1:29" ht="14.25" thickBot="1">
      <c r="A38" s="318"/>
      <c r="B38" s="322"/>
      <c r="C38" s="323"/>
      <c r="D38" s="324"/>
      <c r="E38" s="327"/>
      <c r="F38" s="328"/>
      <c r="G38" s="328"/>
      <c r="H38" s="328"/>
      <c r="I38" s="328"/>
      <c r="J38" s="328"/>
      <c r="K38" s="328"/>
      <c r="L38" s="328"/>
      <c r="M38" s="328"/>
      <c r="N38" s="328"/>
      <c r="O38" s="328"/>
      <c r="P38" s="328"/>
      <c r="Q38" s="328"/>
      <c r="R38" s="328"/>
      <c r="S38" s="328"/>
      <c r="T38" s="330" t="s">
        <v>183</v>
      </c>
      <c r="U38" s="330"/>
      <c r="V38" s="330"/>
      <c r="W38" s="330"/>
      <c r="X38" s="330"/>
      <c r="Y38" s="327" t="s">
        <v>184</v>
      </c>
      <c r="Z38" s="328"/>
      <c r="AA38" s="328"/>
      <c r="AB38" s="328"/>
      <c r="AC38" s="331"/>
    </row>
    <row r="39" spans="1:29" ht="14.25" thickTop="1">
      <c r="A39" s="71">
        <v>1</v>
      </c>
      <c r="B39" s="337"/>
      <c r="C39" s="338"/>
      <c r="D39" s="339"/>
      <c r="E39" s="340" t="s">
        <v>277</v>
      </c>
      <c r="F39" s="341"/>
      <c r="G39" s="341"/>
      <c r="H39" s="341"/>
      <c r="I39" s="341"/>
      <c r="J39" s="338"/>
      <c r="K39" s="338"/>
      <c r="L39" s="72" t="s">
        <v>182</v>
      </c>
      <c r="M39" s="338"/>
      <c r="N39" s="338"/>
      <c r="O39" s="338" t="s">
        <v>278</v>
      </c>
      <c r="P39" s="338"/>
      <c r="Q39" s="338"/>
      <c r="R39" s="338"/>
      <c r="S39" s="338"/>
      <c r="T39" s="342" t="str">
        <f>O40</f>
        <v>飯田FSSS</v>
      </c>
      <c r="U39" s="342"/>
      <c r="V39" s="342"/>
      <c r="W39" s="342"/>
      <c r="X39" s="342"/>
      <c r="Y39" s="343" t="str">
        <f>E40</f>
        <v>駒越小SSS</v>
      </c>
      <c r="Z39" s="344"/>
      <c r="AA39" s="344"/>
      <c r="AB39" s="344"/>
      <c r="AC39" s="345"/>
    </row>
    <row r="40" spans="1:29" ht="13.5">
      <c r="A40" s="73">
        <v>2</v>
      </c>
      <c r="B40" s="346"/>
      <c r="C40" s="335"/>
      <c r="D40" s="347"/>
      <c r="E40" s="348" t="s">
        <v>279</v>
      </c>
      <c r="F40" s="349"/>
      <c r="G40" s="349"/>
      <c r="H40" s="349"/>
      <c r="I40" s="349"/>
      <c r="J40" s="335"/>
      <c r="K40" s="335"/>
      <c r="L40" s="74" t="s">
        <v>182</v>
      </c>
      <c r="M40" s="335"/>
      <c r="N40" s="335"/>
      <c r="O40" s="335" t="s">
        <v>198</v>
      </c>
      <c r="P40" s="335"/>
      <c r="Q40" s="335"/>
      <c r="R40" s="335"/>
      <c r="S40" s="335"/>
      <c r="T40" s="332" t="str">
        <f>E39</f>
        <v>入江SSS</v>
      </c>
      <c r="U40" s="333"/>
      <c r="V40" s="333"/>
      <c r="W40" s="333"/>
      <c r="X40" s="333"/>
      <c r="Y40" s="334" t="str">
        <f>O39</f>
        <v>清水第八</v>
      </c>
      <c r="Z40" s="335"/>
      <c r="AA40" s="335"/>
      <c r="AB40" s="335"/>
      <c r="AC40" s="336"/>
    </row>
    <row r="41" spans="1:29" ht="13.5">
      <c r="A41" s="73">
        <v>3</v>
      </c>
      <c r="B41" s="346"/>
      <c r="C41" s="335"/>
      <c r="D41" s="347"/>
      <c r="E41" s="348"/>
      <c r="F41" s="349"/>
      <c r="G41" s="349"/>
      <c r="H41" s="349"/>
      <c r="I41" s="349"/>
      <c r="J41" s="335"/>
      <c r="K41" s="335"/>
      <c r="L41" s="74"/>
      <c r="M41" s="335"/>
      <c r="N41" s="335"/>
      <c r="O41" s="335"/>
      <c r="P41" s="335"/>
      <c r="Q41" s="335"/>
      <c r="R41" s="335"/>
      <c r="S41" s="335"/>
      <c r="T41" s="333"/>
      <c r="U41" s="333"/>
      <c r="V41" s="333"/>
      <c r="W41" s="333"/>
      <c r="X41" s="333"/>
      <c r="Y41" s="334"/>
      <c r="Z41" s="335"/>
      <c r="AA41" s="335"/>
      <c r="AB41" s="335"/>
      <c r="AC41" s="336"/>
    </row>
    <row r="42" spans="1:29" ht="14.25" thickBot="1">
      <c r="A42" s="75">
        <v>4</v>
      </c>
      <c r="B42" s="350"/>
      <c r="C42" s="351"/>
      <c r="D42" s="352"/>
      <c r="E42" s="353"/>
      <c r="F42" s="354"/>
      <c r="G42" s="354"/>
      <c r="H42" s="354"/>
      <c r="I42" s="354"/>
      <c r="J42" s="351"/>
      <c r="K42" s="351"/>
      <c r="L42" s="76"/>
      <c r="M42" s="351"/>
      <c r="N42" s="351"/>
      <c r="O42" s="351"/>
      <c r="P42" s="351"/>
      <c r="Q42" s="351"/>
      <c r="R42" s="351"/>
      <c r="S42" s="351"/>
      <c r="T42" s="355"/>
      <c r="U42" s="355"/>
      <c r="V42" s="355"/>
      <c r="W42" s="355"/>
      <c r="X42" s="355"/>
      <c r="Y42" s="350"/>
      <c r="Z42" s="351"/>
      <c r="AA42" s="351"/>
      <c r="AB42" s="351"/>
      <c r="AC42" s="356"/>
    </row>
    <row r="44" spans="1:29" ht="14.25" thickBot="1">
      <c r="A44" s="68">
        <f>A4</f>
        <v>6</v>
      </c>
      <c r="B44" s="68" t="s">
        <v>166</v>
      </c>
      <c r="C44" s="68">
        <f>C4</f>
        <v>5</v>
      </c>
      <c r="D44" s="68" t="s">
        <v>167</v>
      </c>
      <c r="E44" s="68" t="s">
        <v>168</v>
      </c>
      <c r="F44" s="68" t="s">
        <v>176</v>
      </c>
      <c r="G44" s="68" t="s">
        <v>169</v>
      </c>
      <c r="H44" s="68"/>
      <c r="I44" s="69" t="s">
        <v>170</v>
      </c>
      <c r="J44" s="68"/>
      <c r="K44" s="315" t="s">
        <v>259</v>
      </c>
      <c r="L44" s="315"/>
      <c r="M44" s="315"/>
      <c r="N44" s="315"/>
      <c r="O44" s="315"/>
      <c r="P44" s="315"/>
      <c r="Q44" s="315"/>
      <c r="R44" s="315"/>
      <c r="S44" s="315"/>
      <c r="T44" s="69" t="s">
        <v>171</v>
      </c>
      <c r="U44" s="68"/>
      <c r="V44" s="68"/>
      <c r="W44" s="316" t="s">
        <v>205</v>
      </c>
      <c r="X44" s="316"/>
      <c r="Y44" s="316"/>
      <c r="Z44" s="316"/>
      <c r="AA44" s="316"/>
      <c r="AB44" s="316"/>
      <c r="AC44" s="68"/>
    </row>
    <row r="45" spans="1:29" ht="13.5">
      <c r="A45" s="317" t="s">
        <v>172</v>
      </c>
      <c r="B45" s="319" t="s">
        <v>173</v>
      </c>
      <c r="C45" s="320"/>
      <c r="D45" s="321"/>
      <c r="E45" s="325" t="s">
        <v>174</v>
      </c>
      <c r="F45" s="326"/>
      <c r="G45" s="326"/>
      <c r="H45" s="326"/>
      <c r="I45" s="326"/>
      <c r="J45" s="326"/>
      <c r="K45" s="326"/>
      <c r="L45" s="326"/>
      <c r="M45" s="326"/>
      <c r="N45" s="326"/>
      <c r="O45" s="326"/>
      <c r="P45" s="326"/>
      <c r="Q45" s="326"/>
      <c r="R45" s="326"/>
      <c r="S45" s="326"/>
      <c r="T45" s="325" t="s">
        <v>175</v>
      </c>
      <c r="U45" s="326"/>
      <c r="V45" s="326"/>
      <c r="W45" s="326"/>
      <c r="X45" s="326"/>
      <c r="Y45" s="326"/>
      <c r="Z45" s="326"/>
      <c r="AA45" s="326"/>
      <c r="AB45" s="326"/>
      <c r="AC45" s="329"/>
    </row>
    <row r="46" spans="1:29" ht="14.25" thickBot="1">
      <c r="A46" s="318"/>
      <c r="B46" s="322"/>
      <c r="C46" s="323"/>
      <c r="D46" s="324"/>
      <c r="E46" s="327"/>
      <c r="F46" s="328"/>
      <c r="G46" s="328"/>
      <c r="H46" s="328"/>
      <c r="I46" s="328"/>
      <c r="J46" s="328"/>
      <c r="K46" s="328"/>
      <c r="L46" s="328"/>
      <c r="M46" s="328"/>
      <c r="N46" s="328"/>
      <c r="O46" s="328"/>
      <c r="P46" s="328"/>
      <c r="Q46" s="328"/>
      <c r="R46" s="328"/>
      <c r="S46" s="328"/>
      <c r="T46" s="330" t="s">
        <v>183</v>
      </c>
      <c r="U46" s="330"/>
      <c r="V46" s="330"/>
      <c r="W46" s="330"/>
      <c r="X46" s="330"/>
      <c r="Y46" s="327" t="s">
        <v>184</v>
      </c>
      <c r="Z46" s="328"/>
      <c r="AA46" s="328"/>
      <c r="AB46" s="328"/>
      <c r="AC46" s="331"/>
    </row>
    <row r="47" spans="1:29" ht="14.25" thickTop="1">
      <c r="A47" s="71">
        <v>1</v>
      </c>
      <c r="B47" s="337"/>
      <c r="C47" s="338"/>
      <c r="D47" s="339"/>
      <c r="E47" s="340" t="s">
        <v>205</v>
      </c>
      <c r="F47" s="341"/>
      <c r="G47" s="341"/>
      <c r="H47" s="341"/>
      <c r="I47" s="341"/>
      <c r="J47" s="338"/>
      <c r="K47" s="338"/>
      <c r="L47" s="72" t="s">
        <v>182</v>
      </c>
      <c r="M47" s="338"/>
      <c r="N47" s="338"/>
      <c r="O47" s="338" t="s">
        <v>211</v>
      </c>
      <c r="P47" s="338"/>
      <c r="Q47" s="338"/>
      <c r="R47" s="338"/>
      <c r="S47" s="338"/>
      <c r="T47" s="359" t="str">
        <f>E47</f>
        <v>清水北SSS</v>
      </c>
      <c r="U47" s="342"/>
      <c r="V47" s="342"/>
      <c r="W47" s="342"/>
      <c r="X47" s="342"/>
      <c r="Y47" s="343" t="str">
        <f>O47</f>
        <v>岡小SSS</v>
      </c>
      <c r="Z47" s="344"/>
      <c r="AA47" s="344"/>
      <c r="AB47" s="344"/>
      <c r="AC47" s="345"/>
    </row>
    <row r="48" spans="1:29" ht="13.5">
      <c r="A48" s="73">
        <v>2</v>
      </c>
      <c r="B48" s="346"/>
      <c r="C48" s="335"/>
      <c r="D48" s="347"/>
      <c r="E48" s="348"/>
      <c r="F48" s="349"/>
      <c r="G48" s="349"/>
      <c r="H48" s="349"/>
      <c r="I48" s="349"/>
      <c r="J48" s="335"/>
      <c r="K48" s="335"/>
      <c r="L48" s="74"/>
      <c r="M48" s="335"/>
      <c r="N48" s="335"/>
      <c r="O48" s="335"/>
      <c r="P48" s="335"/>
      <c r="Q48" s="335"/>
      <c r="R48" s="335"/>
      <c r="S48" s="335"/>
      <c r="T48" s="332"/>
      <c r="U48" s="333"/>
      <c r="V48" s="333"/>
      <c r="W48" s="333"/>
      <c r="X48" s="333"/>
      <c r="Y48" s="334"/>
      <c r="Z48" s="335"/>
      <c r="AA48" s="335"/>
      <c r="AB48" s="335"/>
      <c r="AC48" s="336"/>
    </row>
    <row r="49" spans="1:29" ht="13.5">
      <c r="A49" s="73">
        <v>3</v>
      </c>
      <c r="B49" s="346"/>
      <c r="C49" s="335"/>
      <c r="D49" s="347"/>
      <c r="E49" s="348"/>
      <c r="F49" s="349"/>
      <c r="G49" s="349"/>
      <c r="H49" s="349"/>
      <c r="I49" s="349"/>
      <c r="J49" s="335"/>
      <c r="K49" s="335"/>
      <c r="L49" s="74"/>
      <c r="M49" s="335"/>
      <c r="N49" s="335"/>
      <c r="O49" s="335"/>
      <c r="P49" s="335"/>
      <c r="Q49" s="335"/>
      <c r="R49" s="335"/>
      <c r="S49" s="335"/>
      <c r="T49" s="333"/>
      <c r="U49" s="333"/>
      <c r="V49" s="333"/>
      <c r="W49" s="333"/>
      <c r="X49" s="333"/>
      <c r="Y49" s="334"/>
      <c r="Z49" s="335"/>
      <c r="AA49" s="335"/>
      <c r="AB49" s="335"/>
      <c r="AC49" s="336"/>
    </row>
    <row r="50" spans="1:29" ht="14.25" thickBot="1">
      <c r="A50" s="75">
        <v>4</v>
      </c>
      <c r="B50" s="350"/>
      <c r="C50" s="351"/>
      <c r="D50" s="352"/>
      <c r="E50" s="353"/>
      <c r="F50" s="354"/>
      <c r="G50" s="354"/>
      <c r="H50" s="354"/>
      <c r="I50" s="354"/>
      <c r="J50" s="351"/>
      <c r="K50" s="351"/>
      <c r="L50" s="76"/>
      <c r="M50" s="351"/>
      <c r="N50" s="351"/>
      <c r="O50" s="351"/>
      <c r="P50" s="351"/>
      <c r="Q50" s="351"/>
      <c r="R50" s="351"/>
      <c r="S50" s="351"/>
      <c r="T50" s="355"/>
      <c r="U50" s="355"/>
      <c r="V50" s="355"/>
      <c r="W50" s="355"/>
      <c r="X50" s="355"/>
      <c r="Y50" s="350"/>
      <c r="Z50" s="351"/>
      <c r="AA50" s="351"/>
      <c r="AB50" s="351"/>
      <c r="AC50" s="356"/>
    </row>
  </sheetData>
  <sheetProtection/>
  <mergeCells count="218">
    <mergeCell ref="Y49:AC49"/>
    <mergeCell ref="B50:D50"/>
    <mergeCell ref="E50:I50"/>
    <mergeCell ref="J50:K50"/>
    <mergeCell ref="M50:N50"/>
    <mergeCell ref="O50:S50"/>
    <mergeCell ref="T50:X50"/>
    <mergeCell ref="Y50:AC50"/>
    <mergeCell ref="B49:D49"/>
    <mergeCell ref="E49:I49"/>
    <mergeCell ref="J49:K49"/>
    <mergeCell ref="M49:N49"/>
    <mergeCell ref="O49:S49"/>
    <mergeCell ref="T49:X49"/>
    <mergeCell ref="Y47:AC47"/>
    <mergeCell ref="B48:D48"/>
    <mergeCell ref="E48:I48"/>
    <mergeCell ref="J48:K48"/>
    <mergeCell ref="M48:N48"/>
    <mergeCell ref="O48:S48"/>
    <mergeCell ref="T48:X48"/>
    <mergeCell ref="Y48:AC48"/>
    <mergeCell ref="B47:D47"/>
    <mergeCell ref="E47:I47"/>
    <mergeCell ref="J47:K47"/>
    <mergeCell ref="M47:N47"/>
    <mergeCell ref="O47:S47"/>
    <mergeCell ref="T47:X47"/>
    <mergeCell ref="K44:S44"/>
    <mergeCell ref="W44:AB44"/>
    <mergeCell ref="A45:A46"/>
    <mergeCell ref="B45:D46"/>
    <mergeCell ref="E45:S46"/>
    <mergeCell ref="T45:AC45"/>
    <mergeCell ref="T46:X46"/>
    <mergeCell ref="Y46:AC46"/>
    <mergeCell ref="Y41:AC41"/>
    <mergeCell ref="B42:D42"/>
    <mergeCell ref="E42:I42"/>
    <mergeCell ref="J42:K42"/>
    <mergeCell ref="M42:N42"/>
    <mergeCell ref="O42:S42"/>
    <mergeCell ref="T42:X42"/>
    <mergeCell ref="Y42:AC42"/>
    <mergeCell ref="B41:D41"/>
    <mergeCell ref="E41:I41"/>
    <mergeCell ref="J41:K41"/>
    <mergeCell ref="M41:N41"/>
    <mergeCell ref="O41:S41"/>
    <mergeCell ref="T41:X41"/>
    <mergeCell ref="Y39:AC39"/>
    <mergeCell ref="B40:D40"/>
    <mergeCell ref="E40:I40"/>
    <mergeCell ref="J40:K40"/>
    <mergeCell ref="M40:N40"/>
    <mergeCell ref="O40:S40"/>
    <mergeCell ref="T40:X40"/>
    <mergeCell ref="Y40:AC40"/>
    <mergeCell ref="B39:D39"/>
    <mergeCell ref="E39:I39"/>
    <mergeCell ref="J39:K39"/>
    <mergeCell ref="M39:N39"/>
    <mergeCell ref="O39:S39"/>
    <mergeCell ref="T39:X39"/>
    <mergeCell ref="K36:S36"/>
    <mergeCell ref="W36:AB36"/>
    <mergeCell ref="A37:A38"/>
    <mergeCell ref="B37:D38"/>
    <mergeCell ref="E37:S38"/>
    <mergeCell ref="T37:AC37"/>
    <mergeCell ref="T38:X38"/>
    <mergeCell ref="Y38:AC38"/>
    <mergeCell ref="Y33:AC33"/>
    <mergeCell ref="B34:D34"/>
    <mergeCell ref="E34:I34"/>
    <mergeCell ref="J34:K34"/>
    <mergeCell ref="M34:N34"/>
    <mergeCell ref="O34:S34"/>
    <mergeCell ref="T34:X34"/>
    <mergeCell ref="Y34:AC34"/>
    <mergeCell ref="B33:D33"/>
    <mergeCell ref="E33:I33"/>
    <mergeCell ref="J33:K33"/>
    <mergeCell ref="M33:N33"/>
    <mergeCell ref="O33:S33"/>
    <mergeCell ref="T33:X33"/>
    <mergeCell ref="Y31:AC31"/>
    <mergeCell ref="B32:D32"/>
    <mergeCell ref="E32:I32"/>
    <mergeCell ref="J32:K32"/>
    <mergeCell ref="M32:N32"/>
    <mergeCell ref="O32:S32"/>
    <mergeCell ref="T32:X32"/>
    <mergeCell ref="Y32:AC32"/>
    <mergeCell ref="B31:D31"/>
    <mergeCell ref="E31:I31"/>
    <mergeCell ref="J31:K31"/>
    <mergeCell ref="M31:N31"/>
    <mergeCell ref="O31:S31"/>
    <mergeCell ref="T31:X31"/>
    <mergeCell ref="K28:S28"/>
    <mergeCell ref="W28:AB28"/>
    <mergeCell ref="A29:A30"/>
    <mergeCell ref="B29:D30"/>
    <mergeCell ref="E29:S30"/>
    <mergeCell ref="T29:AC29"/>
    <mergeCell ref="T30:X30"/>
    <mergeCell ref="Y30:AC30"/>
    <mergeCell ref="Y25:AC25"/>
    <mergeCell ref="B26:D26"/>
    <mergeCell ref="E26:I26"/>
    <mergeCell ref="J26:K26"/>
    <mergeCell ref="M26:N26"/>
    <mergeCell ref="O26:S26"/>
    <mergeCell ref="T26:X26"/>
    <mergeCell ref="Y26:AC26"/>
    <mergeCell ref="B25:D25"/>
    <mergeCell ref="E25:I25"/>
    <mergeCell ref="J25:K25"/>
    <mergeCell ref="M25:N25"/>
    <mergeCell ref="O25:S25"/>
    <mergeCell ref="T25:X25"/>
    <mergeCell ref="Y23:AC23"/>
    <mergeCell ref="B24:D24"/>
    <mergeCell ref="E24:I24"/>
    <mergeCell ref="J24:K24"/>
    <mergeCell ref="M24:N24"/>
    <mergeCell ref="O24:S24"/>
    <mergeCell ref="T24:X24"/>
    <mergeCell ref="Y24:AC24"/>
    <mergeCell ref="B23:D23"/>
    <mergeCell ref="E23:I23"/>
    <mergeCell ref="J23:K23"/>
    <mergeCell ref="M23:N23"/>
    <mergeCell ref="O23:S23"/>
    <mergeCell ref="T23:X23"/>
    <mergeCell ref="K20:S20"/>
    <mergeCell ref="W20:AB20"/>
    <mergeCell ref="A21:A22"/>
    <mergeCell ref="B21:D22"/>
    <mergeCell ref="E21:S22"/>
    <mergeCell ref="T21:AC21"/>
    <mergeCell ref="T22:X22"/>
    <mergeCell ref="Y22:AC22"/>
    <mergeCell ref="Y17:AC17"/>
    <mergeCell ref="B18:D18"/>
    <mergeCell ref="E18:I18"/>
    <mergeCell ref="J18:K18"/>
    <mergeCell ref="M18:N18"/>
    <mergeCell ref="O18:S18"/>
    <mergeCell ref="T18:X18"/>
    <mergeCell ref="Y18:AC18"/>
    <mergeCell ref="B17:D17"/>
    <mergeCell ref="E17:I17"/>
    <mergeCell ref="J17:K17"/>
    <mergeCell ref="M17:N17"/>
    <mergeCell ref="O17:S17"/>
    <mergeCell ref="T17:X17"/>
    <mergeCell ref="Y15:AC15"/>
    <mergeCell ref="B16:D16"/>
    <mergeCell ref="E16:I16"/>
    <mergeCell ref="J16:K16"/>
    <mergeCell ref="M16:N16"/>
    <mergeCell ref="O16:S16"/>
    <mergeCell ref="T16:X16"/>
    <mergeCell ref="Y16:AC16"/>
    <mergeCell ref="B15:D15"/>
    <mergeCell ref="E15:I15"/>
    <mergeCell ref="J15:K15"/>
    <mergeCell ref="M15:N15"/>
    <mergeCell ref="O15:S15"/>
    <mergeCell ref="T15:X15"/>
    <mergeCell ref="K12:S12"/>
    <mergeCell ref="W12:AB12"/>
    <mergeCell ref="A13:A14"/>
    <mergeCell ref="B13:D14"/>
    <mergeCell ref="E13:S14"/>
    <mergeCell ref="T13:AC13"/>
    <mergeCell ref="T14:X14"/>
    <mergeCell ref="Y14:AC14"/>
    <mergeCell ref="Y9:AC9"/>
    <mergeCell ref="B10:D10"/>
    <mergeCell ref="E10:I10"/>
    <mergeCell ref="J10:K10"/>
    <mergeCell ref="M10:N10"/>
    <mergeCell ref="O10:S10"/>
    <mergeCell ref="T10:X10"/>
    <mergeCell ref="Y10:AC10"/>
    <mergeCell ref="B9:D9"/>
    <mergeCell ref="E9:I9"/>
    <mergeCell ref="J9:K9"/>
    <mergeCell ref="M9:N9"/>
    <mergeCell ref="O9:S9"/>
    <mergeCell ref="T9:X9"/>
    <mergeCell ref="Y7:AC7"/>
    <mergeCell ref="B8:D8"/>
    <mergeCell ref="E8:I8"/>
    <mergeCell ref="J8:K8"/>
    <mergeCell ref="M8:N8"/>
    <mergeCell ref="O8:S8"/>
    <mergeCell ref="T8:X8"/>
    <mergeCell ref="Y8:AC8"/>
    <mergeCell ref="B7:D7"/>
    <mergeCell ref="E7:I7"/>
    <mergeCell ref="J7:K7"/>
    <mergeCell ref="M7:N7"/>
    <mergeCell ref="O7:S7"/>
    <mergeCell ref="T7:X7"/>
    <mergeCell ref="A1:AB1"/>
    <mergeCell ref="A3:AB3"/>
    <mergeCell ref="K4:S4"/>
    <mergeCell ref="W4:AB4"/>
    <mergeCell ref="A5:A6"/>
    <mergeCell ref="B5:D6"/>
    <mergeCell ref="E5:S6"/>
    <mergeCell ref="T5:AC5"/>
    <mergeCell ref="T6:X6"/>
    <mergeCell ref="Y6:AC6"/>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0070C0"/>
  </sheetPr>
  <dimension ref="A1:AE50"/>
  <sheetViews>
    <sheetView zoomScalePageLayoutView="0" workbookViewId="0" topLeftCell="A1">
      <selection activeCell="AE9" sqref="AE9"/>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s>
  <sheetData>
    <row r="1" spans="1:29" ht="18.75">
      <c r="A1" s="477" t="s">
        <v>220</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135"/>
    </row>
    <row r="3" spans="1:29" ht="18.75">
      <c r="A3" s="478" t="s">
        <v>221</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135"/>
    </row>
    <row r="4" spans="1:29" ht="14.25" thickBot="1">
      <c r="A4" s="68">
        <v>6</v>
      </c>
      <c r="B4" s="68" t="s">
        <v>166</v>
      </c>
      <c r="C4" s="68">
        <v>6</v>
      </c>
      <c r="D4" s="68" t="s">
        <v>167</v>
      </c>
      <c r="E4" s="68" t="s">
        <v>168</v>
      </c>
      <c r="F4" s="68" t="s">
        <v>231</v>
      </c>
      <c r="G4" s="68" t="s">
        <v>169</v>
      </c>
      <c r="H4" s="68"/>
      <c r="I4" s="69" t="s">
        <v>170</v>
      </c>
      <c r="J4" s="68"/>
      <c r="K4" s="315" t="s">
        <v>293</v>
      </c>
      <c r="L4" s="315"/>
      <c r="M4" s="315"/>
      <c r="N4" s="315"/>
      <c r="O4" s="315"/>
      <c r="P4" s="315"/>
      <c r="Q4" s="315"/>
      <c r="R4" s="315"/>
      <c r="S4" s="315"/>
      <c r="T4" s="69" t="s">
        <v>171</v>
      </c>
      <c r="U4" s="68"/>
      <c r="V4" s="68"/>
      <c r="W4" s="316" t="s">
        <v>294</v>
      </c>
      <c r="X4" s="316"/>
      <c r="Y4" s="316"/>
      <c r="Z4" s="316"/>
      <c r="AA4" s="316"/>
      <c r="AB4" s="316"/>
      <c r="AC4" s="68"/>
    </row>
    <row r="5" spans="1:29" ht="13.5">
      <c r="A5" s="317" t="s">
        <v>172</v>
      </c>
      <c r="B5" s="319" t="s">
        <v>173</v>
      </c>
      <c r="C5" s="320"/>
      <c r="D5" s="321"/>
      <c r="E5" s="325" t="s">
        <v>174</v>
      </c>
      <c r="F5" s="326"/>
      <c r="G5" s="326"/>
      <c r="H5" s="326"/>
      <c r="I5" s="326"/>
      <c r="J5" s="326"/>
      <c r="K5" s="326"/>
      <c r="L5" s="326"/>
      <c r="M5" s="326"/>
      <c r="N5" s="326"/>
      <c r="O5" s="326"/>
      <c r="P5" s="326"/>
      <c r="Q5" s="326"/>
      <c r="R5" s="326"/>
      <c r="S5" s="326"/>
      <c r="T5" s="325" t="s">
        <v>175</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183</v>
      </c>
      <c r="U6" s="330"/>
      <c r="V6" s="330"/>
      <c r="W6" s="330"/>
      <c r="X6" s="330"/>
      <c r="Y6" s="327" t="s">
        <v>184</v>
      </c>
      <c r="Z6" s="328"/>
      <c r="AA6" s="328"/>
      <c r="AB6" s="328"/>
      <c r="AC6" s="331"/>
    </row>
    <row r="7" spans="1:29" ht="14.25" thickTop="1">
      <c r="A7" s="71">
        <v>1</v>
      </c>
      <c r="B7" s="337"/>
      <c r="C7" s="338"/>
      <c r="D7" s="339"/>
      <c r="E7" s="340" t="s">
        <v>198</v>
      </c>
      <c r="F7" s="341"/>
      <c r="G7" s="341"/>
      <c r="H7" s="341"/>
      <c r="I7" s="341"/>
      <c r="J7" s="338">
        <v>2</v>
      </c>
      <c r="K7" s="338"/>
      <c r="L7" s="72" t="s">
        <v>179</v>
      </c>
      <c r="M7" s="338">
        <v>7</v>
      </c>
      <c r="N7" s="338"/>
      <c r="O7" s="338" t="s">
        <v>197</v>
      </c>
      <c r="P7" s="338"/>
      <c r="Q7" s="338"/>
      <c r="R7" s="338"/>
      <c r="S7" s="338"/>
      <c r="T7" s="342" t="s">
        <v>199</v>
      </c>
      <c r="U7" s="342"/>
      <c r="V7" s="342"/>
      <c r="W7" s="342"/>
      <c r="X7" s="342"/>
      <c r="Y7" s="475" t="s">
        <v>196</v>
      </c>
      <c r="Z7" s="344"/>
      <c r="AA7" s="344"/>
      <c r="AB7" s="344"/>
      <c r="AC7" s="345"/>
    </row>
    <row r="8" spans="1:29" ht="13.5">
      <c r="A8" s="73">
        <v>2</v>
      </c>
      <c r="B8" s="346"/>
      <c r="C8" s="335"/>
      <c r="D8" s="347"/>
      <c r="E8" s="348" t="s">
        <v>196</v>
      </c>
      <c r="F8" s="349"/>
      <c r="G8" s="349"/>
      <c r="H8" s="349"/>
      <c r="I8" s="349"/>
      <c r="J8" s="335">
        <v>7</v>
      </c>
      <c r="K8" s="335"/>
      <c r="L8" s="74" t="s">
        <v>179</v>
      </c>
      <c r="M8" s="335">
        <v>0</v>
      </c>
      <c r="N8" s="335"/>
      <c r="O8" s="335" t="s">
        <v>199</v>
      </c>
      <c r="P8" s="335"/>
      <c r="Q8" s="335"/>
      <c r="R8" s="335"/>
      <c r="S8" s="335"/>
      <c r="T8" s="333" t="s">
        <v>197</v>
      </c>
      <c r="U8" s="333"/>
      <c r="V8" s="333"/>
      <c r="W8" s="333"/>
      <c r="X8" s="333"/>
      <c r="Y8" s="334" t="s">
        <v>198</v>
      </c>
      <c r="Z8" s="335"/>
      <c r="AA8" s="335"/>
      <c r="AB8" s="335"/>
      <c r="AC8" s="336"/>
    </row>
    <row r="9" spans="1:29" ht="13.5">
      <c r="A9" s="73">
        <v>3</v>
      </c>
      <c r="B9" s="346"/>
      <c r="C9" s="335"/>
      <c r="D9" s="347"/>
      <c r="E9" s="348" t="s">
        <v>394</v>
      </c>
      <c r="F9" s="349"/>
      <c r="G9" s="349"/>
      <c r="H9" s="349"/>
      <c r="I9" s="349"/>
      <c r="J9" s="335">
        <v>7</v>
      </c>
      <c r="K9" s="335"/>
      <c r="L9" s="74" t="s">
        <v>179</v>
      </c>
      <c r="M9" s="335">
        <v>0</v>
      </c>
      <c r="N9" s="335"/>
      <c r="O9" s="335" t="s">
        <v>393</v>
      </c>
      <c r="P9" s="335"/>
      <c r="Q9" s="335"/>
      <c r="R9" s="335"/>
      <c r="S9" s="335"/>
      <c r="T9" s="333"/>
      <c r="U9" s="333"/>
      <c r="V9" s="333"/>
      <c r="W9" s="333"/>
      <c r="X9" s="333"/>
      <c r="Y9" s="334"/>
      <c r="Z9" s="335"/>
      <c r="AA9" s="335"/>
      <c r="AB9" s="335"/>
      <c r="AC9" s="336"/>
    </row>
    <row r="10" spans="1:29" ht="14.25" thickBot="1">
      <c r="A10" s="75">
        <v>4</v>
      </c>
      <c r="B10" s="350"/>
      <c r="C10" s="351"/>
      <c r="D10" s="352"/>
      <c r="E10" s="353"/>
      <c r="F10" s="354"/>
      <c r="G10" s="354"/>
      <c r="H10" s="354"/>
      <c r="I10" s="354"/>
      <c r="J10" s="351"/>
      <c r="K10" s="351"/>
      <c r="L10" s="76"/>
      <c r="M10" s="351"/>
      <c r="N10" s="351"/>
      <c r="O10" s="351"/>
      <c r="P10" s="351"/>
      <c r="Q10" s="351"/>
      <c r="R10" s="351"/>
      <c r="S10" s="351"/>
      <c r="T10" s="355"/>
      <c r="U10" s="355"/>
      <c r="V10" s="355"/>
      <c r="W10" s="355"/>
      <c r="X10" s="355"/>
      <c r="Y10" s="350"/>
      <c r="Z10" s="351"/>
      <c r="AA10" s="351"/>
      <c r="AB10" s="351"/>
      <c r="AC10" s="356"/>
    </row>
    <row r="11" spans="1:12" ht="13.5">
      <c r="A11" s="79"/>
      <c r="B11" s="79"/>
      <c r="C11" s="79"/>
      <c r="D11" s="79"/>
      <c r="E11" s="79"/>
      <c r="F11" s="79"/>
      <c r="G11" s="79"/>
      <c r="H11" s="79"/>
      <c r="I11" s="79"/>
      <c r="J11" s="79"/>
      <c r="K11" s="79"/>
      <c r="L11" s="79"/>
    </row>
    <row r="12" spans="1:29" ht="14.25" thickBot="1">
      <c r="A12" s="140">
        <v>6</v>
      </c>
      <c r="B12" s="140" t="s">
        <v>166</v>
      </c>
      <c r="C12" s="140">
        <v>6</v>
      </c>
      <c r="D12" s="140" t="s">
        <v>167</v>
      </c>
      <c r="E12" s="140" t="s">
        <v>168</v>
      </c>
      <c r="F12" s="140" t="s">
        <v>231</v>
      </c>
      <c r="G12" s="140" t="s">
        <v>169</v>
      </c>
      <c r="H12" s="140"/>
      <c r="I12" s="141" t="s">
        <v>170</v>
      </c>
      <c r="J12" s="140"/>
      <c r="K12" s="452" t="s">
        <v>376</v>
      </c>
      <c r="L12" s="452"/>
      <c r="M12" s="452"/>
      <c r="N12" s="452"/>
      <c r="O12" s="452"/>
      <c r="P12" s="452"/>
      <c r="Q12" s="452"/>
      <c r="R12" s="452"/>
      <c r="S12" s="452"/>
      <c r="T12" s="141" t="s">
        <v>171</v>
      </c>
      <c r="U12" s="140"/>
      <c r="V12" s="140"/>
      <c r="W12" s="453" t="s">
        <v>377</v>
      </c>
      <c r="X12" s="453"/>
      <c r="Y12" s="453"/>
      <c r="Z12" s="453"/>
      <c r="AA12" s="453"/>
      <c r="AB12" s="453"/>
      <c r="AC12" s="140"/>
    </row>
    <row r="13" spans="1:29" ht="13.5">
      <c r="A13" s="454" t="s">
        <v>172</v>
      </c>
      <c r="B13" s="456" t="s">
        <v>173</v>
      </c>
      <c r="C13" s="457"/>
      <c r="D13" s="458"/>
      <c r="E13" s="462" t="s">
        <v>174</v>
      </c>
      <c r="F13" s="463"/>
      <c r="G13" s="463"/>
      <c r="H13" s="463"/>
      <c r="I13" s="463"/>
      <c r="J13" s="463"/>
      <c r="K13" s="463"/>
      <c r="L13" s="463"/>
      <c r="M13" s="463"/>
      <c r="N13" s="463"/>
      <c r="O13" s="463"/>
      <c r="P13" s="463"/>
      <c r="Q13" s="463"/>
      <c r="R13" s="463"/>
      <c r="S13" s="463"/>
      <c r="T13" s="462" t="s">
        <v>175</v>
      </c>
      <c r="U13" s="463"/>
      <c r="V13" s="463"/>
      <c r="W13" s="463"/>
      <c r="X13" s="463"/>
      <c r="Y13" s="463"/>
      <c r="Z13" s="463"/>
      <c r="AA13" s="463"/>
      <c r="AB13" s="463"/>
      <c r="AC13" s="466"/>
    </row>
    <row r="14" spans="1:31" ht="14.25" thickBot="1">
      <c r="A14" s="455"/>
      <c r="B14" s="459"/>
      <c r="C14" s="460"/>
      <c r="D14" s="461"/>
      <c r="E14" s="464"/>
      <c r="F14" s="465"/>
      <c r="G14" s="465"/>
      <c r="H14" s="465"/>
      <c r="I14" s="465"/>
      <c r="J14" s="465"/>
      <c r="K14" s="465"/>
      <c r="L14" s="465"/>
      <c r="M14" s="465"/>
      <c r="N14" s="465"/>
      <c r="O14" s="465"/>
      <c r="P14" s="465"/>
      <c r="Q14" s="465"/>
      <c r="R14" s="465"/>
      <c r="S14" s="465"/>
      <c r="T14" s="467" t="s">
        <v>183</v>
      </c>
      <c r="U14" s="467"/>
      <c r="V14" s="467"/>
      <c r="W14" s="467"/>
      <c r="X14" s="467"/>
      <c r="Y14" s="464" t="s">
        <v>184</v>
      </c>
      <c r="Z14" s="465"/>
      <c r="AA14" s="465"/>
      <c r="AB14" s="465"/>
      <c r="AC14" s="468"/>
      <c r="AE14" s="109"/>
    </row>
    <row r="15" spans="1:31" ht="14.25" thickTop="1">
      <c r="A15" s="142">
        <v>1</v>
      </c>
      <c r="B15" s="445">
        <v>0.375</v>
      </c>
      <c r="C15" s="446"/>
      <c r="D15" s="447"/>
      <c r="E15" s="448" t="s">
        <v>178</v>
      </c>
      <c r="F15" s="449"/>
      <c r="G15" s="449"/>
      <c r="H15" s="449"/>
      <c r="I15" s="449"/>
      <c r="J15" s="446"/>
      <c r="K15" s="446"/>
      <c r="L15" s="143" t="s">
        <v>179</v>
      </c>
      <c r="M15" s="446"/>
      <c r="N15" s="446"/>
      <c r="O15" s="446" t="s">
        <v>180</v>
      </c>
      <c r="P15" s="446"/>
      <c r="Q15" s="446"/>
      <c r="R15" s="446"/>
      <c r="S15" s="446"/>
      <c r="T15" s="451" t="s">
        <v>185</v>
      </c>
      <c r="U15" s="451"/>
      <c r="V15" s="451"/>
      <c r="W15" s="451"/>
      <c r="X15" s="451"/>
      <c r="Y15" s="476" t="s">
        <v>181</v>
      </c>
      <c r="Z15" s="442"/>
      <c r="AA15" s="442"/>
      <c r="AB15" s="442"/>
      <c r="AC15" s="443"/>
      <c r="AE15" s="109"/>
    </row>
    <row r="16" spans="1:31" ht="13.5">
      <c r="A16" s="144">
        <v>2</v>
      </c>
      <c r="B16" s="436">
        <v>0.40972222222222227</v>
      </c>
      <c r="C16" s="427"/>
      <c r="D16" s="437"/>
      <c r="E16" s="438" t="s">
        <v>181</v>
      </c>
      <c r="F16" s="439"/>
      <c r="G16" s="439"/>
      <c r="H16" s="439"/>
      <c r="I16" s="439"/>
      <c r="J16" s="427"/>
      <c r="K16" s="427"/>
      <c r="L16" s="145" t="s">
        <v>179</v>
      </c>
      <c r="M16" s="427"/>
      <c r="N16" s="427"/>
      <c r="O16" s="427" t="s">
        <v>233</v>
      </c>
      <c r="P16" s="427"/>
      <c r="Q16" s="427"/>
      <c r="R16" s="427"/>
      <c r="S16" s="427"/>
      <c r="T16" s="444" t="str">
        <f>E15</f>
        <v>SALFUS oRs</v>
      </c>
      <c r="U16" s="440"/>
      <c r="V16" s="440"/>
      <c r="W16" s="440"/>
      <c r="X16" s="440"/>
      <c r="Y16" s="426" t="str">
        <f>O15</f>
        <v>由比SSS</v>
      </c>
      <c r="Z16" s="427"/>
      <c r="AA16" s="427"/>
      <c r="AB16" s="427"/>
      <c r="AC16" s="428"/>
      <c r="AE16" s="109"/>
    </row>
    <row r="17" spans="1:31" ht="13.5">
      <c r="A17" s="144">
        <v>3</v>
      </c>
      <c r="B17" s="436"/>
      <c r="C17" s="427"/>
      <c r="D17" s="437"/>
      <c r="E17" s="438"/>
      <c r="F17" s="439"/>
      <c r="G17" s="439"/>
      <c r="H17" s="439"/>
      <c r="I17" s="439"/>
      <c r="J17" s="427"/>
      <c r="K17" s="427"/>
      <c r="L17" s="145"/>
      <c r="M17" s="427"/>
      <c r="N17" s="427"/>
      <c r="O17" s="427"/>
      <c r="P17" s="427"/>
      <c r="Q17" s="427"/>
      <c r="R17" s="427"/>
      <c r="S17" s="427"/>
      <c r="T17" s="440"/>
      <c r="U17" s="440"/>
      <c r="V17" s="440"/>
      <c r="W17" s="440"/>
      <c r="X17" s="440"/>
      <c r="Y17" s="426"/>
      <c r="Z17" s="427"/>
      <c r="AA17" s="427"/>
      <c r="AB17" s="427"/>
      <c r="AC17" s="428"/>
      <c r="AE17" s="109"/>
    </row>
    <row r="18" spans="1:31" ht="14.25" thickBot="1">
      <c r="A18" s="146">
        <v>4</v>
      </c>
      <c r="B18" s="429"/>
      <c r="C18" s="430"/>
      <c r="D18" s="431"/>
      <c r="E18" s="432"/>
      <c r="F18" s="433"/>
      <c r="G18" s="433"/>
      <c r="H18" s="433"/>
      <c r="I18" s="433"/>
      <c r="J18" s="430"/>
      <c r="K18" s="430"/>
      <c r="L18" s="147"/>
      <c r="M18" s="430"/>
      <c r="N18" s="430"/>
      <c r="O18" s="430"/>
      <c r="P18" s="430"/>
      <c r="Q18" s="430"/>
      <c r="R18" s="430"/>
      <c r="S18" s="430"/>
      <c r="T18" s="434"/>
      <c r="U18" s="434"/>
      <c r="V18" s="434"/>
      <c r="W18" s="434"/>
      <c r="X18" s="434"/>
      <c r="Y18" s="429"/>
      <c r="Z18" s="430"/>
      <c r="AA18" s="430"/>
      <c r="AB18" s="430"/>
      <c r="AC18" s="435"/>
      <c r="AE18" s="109"/>
    </row>
    <row r="19" spans="1:31" ht="13.5">
      <c r="A19" s="148"/>
      <c r="B19" s="148"/>
      <c r="C19" s="149"/>
      <c r="D19" s="149"/>
      <c r="E19" s="149"/>
      <c r="F19" s="149"/>
      <c r="G19" s="149"/>
      <c r="H19" s="150"/>
      <c r="I19" s="150"/>
      <c r="J19" s="148"/>
      <c r="K19" s="151"/>
      <c r="L19" s="152"/>
      <c r="M19" s="153"/>
      <c r="N19" s="153"/>
      <c r="O19" s="153"/>
      <c r="P19" s="153"/>
      <c r="Q19" s="153"/>
      <c r="R19" s="153"/>
      <c r="S19" s="153"/>
      <c r="T19" s="153"/>
      <c r="U19" s="153"/>
      <c r="V19" s="153"/>
      <c r="W19" s="153"/>
      <c r="X19" s="153"/>
      <c r="Y19" s="153"/>
      <c r="Z19" s="153"/>
      <c r="AA19" s="153"/>
      <c r="AB19" s="153"/>
      <c r="AC19" s="153"/>
      <c r="AE19" s="109"/>
    </row>
    <row r="20" spans="1:31" ht="14.25" thickBot="1">
      <c r="A20" s="140">
        <v>6</v>
      </c>
      <c r="B20" s="140" t="s">
        <v>166</v>
      </c>
      <c r="C20" s="140">
        <v>6</v>
      </c>
      <c r="D20" s="140" t="s">
        <v>167</v>
      </c>
      <c r="E20" s="140" t="s">
        <v>168</v>
      </c>
      <c r="F20" s="140" t="s">
        <v>231</v>
      </c>
      <c r="G20" s="140" t="s">
        <v>169</v>
      </c>
      <c r="H20" s="140"/>
      <c r="I20" s="141" t="s">
        <v>170</v>
      </c>
      <c r="J20" s="140"/>
      <c r="K20" s="452" t="s">
        <v>376</v>
      </c>
      <c r="L20" s="452"/>
      <c r="M20" s="452"/>
      <c r="N20" s="452"/>
      <c r="O20" s="452"/>
      <c r="P20" s="452"/>
      <c r="Q20" s="452"/>
      <c r="R20" s="452"/>
      <c r="S20" s="452"/>
      <c r="T20" s="141" t="s">
        <v>171</v>
      </c>
      <c r="U20" s="140"/>
      <c r="V20" s="140"/>
      <c r="W20" s="453" t="s">
        <v>377</v>
      </c>
      <c r="X20" s="453"/>
      <c r="Y20" s="453"/>
      <c r="Z20" s="453"/>
      <c r="AA20" s="453"/>
      <c r="AB20" s="453"/>
      <c r="AC20" s="140"/>
      <c r="AE20" s="109"/>
    </row>
    <row r="21" spans="1:31" ht="13.5">
      <c r="A21" s="454" t="s">
        <v>172</v>
      </c>
      <c r="B21" s="456" t="s">
        <v>173</v>
      </c>
      <c r="C21" s="457"/>
      <c r="D21" s="458"/>
      <c r="E21" s="462" t="s">
        <v>174</v>
      </c>
      <c r="F21" s="463"/>
      <c r="G21" s="463"/>
      <c r="H21" s="463"/>
      <c r="I21" s="463"/>
      <c r="J21" s="463"/>
      <c r="K21" s="463"/>
      <c r="L21" s="463"/>
      <c r="M21" s="463"/>
      <c r="N21" s="463"/>
      <c r="O21" s="463"/>
      <c r="P21" s="463"/>
      <c r="Q21" s="463"/>
      <c r="R21" s="463"/>
      <c r="S21" s="463"/>
      <c r="T21" s="462" t="s">
        <v>175</v>
      </c>
      <c r="U21" s="463"/>
      <c r="V21" s="463"/>
      <c r="W21" s="463"/>
      <c r="X21" s="463"/>
      <c r="Y21" s="463"/>
      <c r="Z21" s="463"/>
      <c r="AA21" s="463"/>
      <c r="AB21" s="463"/>
      <c r="AC21" s="466"/>
      <c r="AE21" s="109"/>
    </row>
    <row r="22" spans="1:31" ht="14.25" thickBot="1">
      <c r="A22" s="455"/>
      <c r="B22" s="459"/>
      <c r="C22" s="460"/>
      <c r="D22" s="461"/>
      <c r="E22" s="464"/>
      <c r="F22" s="465"/>
      <c r="G22" s="465"/>
      <c r="H22" s="465"/>
      <c r="I22" s="465"/>
      <c r="J22" s="465"/>
      <c r="K22" s="465"/>
      <c r="L22" s="465"/>
      <c r="M22" s="465"/>
      <c r="N22" s="465"/>
      <c r="O22" s="465"/>
      <c r="P22" s="465"/>
      <c r="Q22" s="465"/>
      <c r="R22" s="465"/>
      <c r="S22" s="465"/>
      <c r="T22" s="467" t="s">
        <v>183</v>
      </c>
      <c r="U22" s="467"/>
      <c r="V22" s="467"/>
      <c r="W22" s="467"/>
      <c r="X22" s="467"/>
      <c r="Y22" s="464" t="s">
        <v>184</v>
      </c>
      <c r="Z22" s="465"/>
      <c r="AA22" s="465"/>
      <c r="AB22" s="465"/>
      <c r="AC22" s="468"/>
      <c r="AE22" s="109"/>
    </row>
    <row r="23" spans="1:31" ht="14.25" thickTop="1">
      <c r="A23" s="142">
        <v>1</v>
      </c>
      <c r="B23" s="445"/>
      <c r="C23" s="446"/>
      <c r="D23" s="447"/>
      <c r="E23" s="448"/>
      <c r="F23" s="449"/>
      <c r="G23" s="449"/>
      <c r="H23" s="449"/>
      <c r="I23" s="449"/>
      <c r="J23" s="446"/>
      <c r="K23" s="446"/>
      <c r="L23" s="143" t="s">
        <v>179</v>
      </c>
      <c r="M23" s="446"/>
      <c r="N23" s="446"/>
      <c r="O23" s="446"/>
      <c r="P23" s="446"/>
      <c r="Q23" s="446"/>
      <c r="R23" s="446"/>
      <c r="S23" s="446"/>
      <c r="T23" s="451"/>
      <c r="U23" s="451"/>
      <c r="V23" s="451"/>
      <c r="W23" s="451"/>
      <c r="X23" s="451"/>
      <c r="Y23" s="476"/>
      <c r="Z23" s="442"/>
      <c r="AA23" s="442"/>
      <c r="AB23" s="442"/>
      <c r="AC23" s="443"/>
      <c r="AE23" s="109"/>
    </row>
    <row r="24" spans="1:31" ht="13.5">
      <c r="A24" s="144">
        <v>2</v>
      </c>
      <c r="B24" s="469">
        <v>0.4444444444444444</v>
      </c>
      <c r="C24" s="470"/>
      <c r="D24" s="471"/>
      <c r="E24" s="438" t="s">
        <v>189</v>
      </c>
      <c r="F24" s="439"/>
      <c r="G24" s="439"/>
      <c r="H24" s="439"/>
      <c r="I24" s="439"/>
      <c r="J24" s="427"/>
      <c r="K24" s="427"/>
      <c r="L24" s="145" t="s">
        <v>179</v>
      </c>
      <c r="M24" s="427"/>
      <c r="N24" s="427"/>
      <c r="O24" s="427" t="s">
        <v>192</v>
      </c>
      <c r="P24" s="427"/>
      <c r="Q24" s="427"/>
      <c r="R24" s="427"/>
      <c r="S24" s="427"/>
      <c r="T24" s="440" t="s">
        <v>349</v>
      </c>
      <c r="U24" s="440"/>
      <c r="V24" s="440"/>
      <c r="W24" s="440"/>
      <c r="X24" s="440"/>
      <c r="Y24" s="426" t="s">
        <v>381</v>
      </c>
      <c r="Z24" s="427"/>
      <c r="AA24" s="427"/>
      <c r="AB24" s="427"/>
      <c r="AC24" s="428"/>
      <c r="AE24" s="109"/>
    </row>
    <row r="25" spans="1:29" ht="13.5">
      <c r="A25" s="144">
        <v>3</v>
      </c>
      <c r="B25" s="436"/>
      <c r="C25" s="427"/>
      <c r="D25" s="437"/>
      <c r="E25" s="438"/>
      <c r="F25" s="439"/>
      <c r="G25" s="439"/>
      <c r="H25" s="439"/>
      <c r="I25" s="439"/>
      <c r="J25" s="427"/>
      <c r="K25" s="427"/>
      <c r="L25" s="145"/>
      <c r="M25" s="427"/>
      <c r="N25" s="427"/>
      <c r="O25" s="427"/>
      <c r="P25" s="427"/>
      <c r="Q25" s="427"/>
      <c r="R25" s="427"/>
      <c r="S25" s="427"/>
      <c r="T25" s="440"/>
      <c r="U25" s="440"/>
      <c r="V25" s="440"/>
      <c r="W25" s="440"/>
      <c r="X25" s="440"/>
      <c r="Y25" s="426"/>
      <c r="Z25" s="427"/>
      <c r="AA25" s="427"/>
      <c r="AB25" s="427"/>
      <c r="AC25" s="428"/>
    </row>
    <row r="26" spans="1:29" ht="14.25" thickBot="1">
      <c r="A26" s="146">
        <v>4</v>
      </c>
      <c r="B26" s="429"/>
      <c r="C26" s="430"/>
      <c r="D26" s="431"/>
      <c r="E26" s="432"/>
      <c r="F26" s="433"/>
      <c r="G26" s="433"/>
      <c r="H26" s="433"/>
      <c r="I26" s="433"/>
      <c r="J26" s="430"/>
      <c r="K26" s="430"/>
      <c r="L26" s="147"/>
      <c r="M26" s="430"/>
      <c r="N26" s="430"/>
      <c r="O26" s="430"/>
      <c r="P26" s="430"/>
      <c r="Q26" s="430"/>
      <c r="R26" s="430"/>
      <c r="S26" s="430"/>
      <c r="T26" s="434"/>
      <c r="U26" s="434"/>
      <c r="V26" s="434"/>
      <c r="W26" s="434"/>
      <c r="X26" s="434"/>
      <c r="Y26" s="429"/>
      <c r="Z26" s="430"/>
      <c r="AA26" s="430"/>
      <c r="AB26" s="430"/>
      <c r="AC26" s="435"/>
    </row>
    <row r="27" spans="1:29" ht="13.5">
      <c r="A27" s="151"/>
      <c r="B27" s="151"/>
      <c r="C27" s="151"/>
      <c r="D27" s="151"/>
      <c r="E27" s="151"/>
      <c r="F27" s="151"/>
      <c r="G27" s="151"/>
      <c r="H27" s="151"/>
      <c r="I27" s="151"/>
      <c r="J27" s="151"/>
      <c r="K27" s="151"/>
      <c r="L27" s="151"/>
      <c r="M27" s="153"/>
      <c r="N27" s="153"/>
      <c r="O27" s="153"/>
      <c r="P27" s="153"/>
      <c r="Q27" s="153"/>
      <c r="R27" s="153"/>
      <c r="S27" s="153"/>
      <c r="T27" s="153"/>
      <c r="U27" s="153"/>
      <c r="V27" s="153"/>
      <c r="W27" s="153"/>
      <c r="X27" s="153"/>
      <c r="Y27" s="153"/>
      <c r="Z27" s="153"/>
      <c r="AA27" s="153"/>
      <c r="AB27" s="153"/>
      <c r="AC27" s="153"/>
    </row>
    <row r="28" spans="1:29" ht="14.25" thickBot="1">
      <c r="A28" s="140">
        <v>6</v>
      </c>
      <c r="B28" s="140" t="s">
        <v>166</v>
      </c>
      <c r="C28" s="140">
        <v>6</v>
      </c>
      <c r="D28" s="140" t="s">
        <v>167</v>
      </c>
      <c r="E28" s="140" t="s">
        <v>168</v>
      </c>
      <c r="F28" s="140" t="s">
        <v>231</v>
      </c>
      <c r="G28" s="140" t="s">
        <v>169</v>
      </c>
      <c r="H28" s="140"/>
      <c r="I28" s="141" t="s">
        <v>170</v>
      </c>
      <c r="J28" s="140"/>
      <c r="K28" s="452" t="s">
        <v>376</v>
      </c>
      <c r="L28" s="452"/>
      <c r="M28" s="452"/>
      <c r="N28" s="452"/>
      <c r="O28" s="452"/>
      <c r="P28" s="452"/>
      <c r="Q28" s="452"/>
      <c r="R28" s="452"/>
      <c r="S28" s="452"/>
      <c r="T28" s="141" t="s">
        <v>171</v>
      </c>
      <c r="U28" s="140"/>
      <c r="V28" s="140"/>
      <c r="W28" s="453" t="s">
        <v>377</v>
      </c>
      <c r="X28" s="453"/>
      <c r="Y28" s="453"/>
      <c r="Z28" s="453"/>
      <c r="AA28" s="453"/>
      <c r="AB28" s="453"/>
      <c r="AC28" s="140"/>
    </row>
    <row r="29" spans="1:29" ht="13.5">
      <c r="A29" s="454" t="s">
        <v>172</v>
      </c>
      <c r="B29" s="456" t="s">
        <v>173</v>
      </c>
      <c r="C29" s="457"/>
      <c r="D29" s="458"/>
      <c r="E29" s="462" t="s">
        <v>174</v>
      </c>
      <c r="F29" s="463"/>
      <c r="G29" s="463"/>
      <c r="H29" s="463"/>
      <c r="I29" s="463"/>
      <c r="J29" s="463"/>
      <c r="K29" s="463"/>
      <c r="L29" s="463"/>
      <c r="M29" s="463"/>
      <c r="N29" s="463"/>
      <c r="O29" s="463"/>
      <c r="P29" s="463"/>
      <c r="Q29" s="463"/>
      <c r="R29" s="463"/>
      <c r="S29" s="463"/>
      <c r="T29" s="462" t="s">
        <v>175</v>
      </c>
      <c r="U29" s="463"/>
      <c r="V29" s="463"/>
      <c r="W29" s="463"/>
      <c r="X29" s="463"/>
      <c r="Y29" s="463"/>
      <c r="Z29" s="463"/>
      <c r="AA29" s="463"/>
      <c r="AB29" s="463"/>
      <c r="AC29" s="466"/>
    </row>
    <row r="30" spans="1:29" ht="14.25" thickBot="1">
      <c r="A30" s="455"/>
      <c r="B30" s="459"/>
      <c r="C30" s="460"/>
      <c r="D30" s="461"/>
      <c r="E30" s="464"/>
      <c r="F30" s="465"/>
      <c r="G30" s="465"/>
      <c r="H30" s="465"/>
      <c r="I30" s="465"/>
      <c r="J30" s="465"/>
      <c r="K30" s="465"/>
      <c r="L30" s="465"/>
      <c r="M30" s="465"/>
      <c r="N30" s="465"/>
      <c r="O30" s="465"/>
      <c r="P30" s="465"/>
      <c r="Q30" s="465"/>
      <c r="R30" s="465"/>
      <c r="S30" s="465"/>
      <c r="T30" s="467" t="s">
        <v>183</v>
      </c>
      <c r="U30" s="467"/>
      <c r="V30" s="467"/>
      <c r="W30" s="467"/>
      <c r="X30" s="467"/>
      <c r="Y30" s="464" t="s">
        <v>184</v>
      </c>
      <c r="Z30" s="465"/>
      <c r="AA30" s="465"/>
      <c r="AB30" s="465"/>
      <c r="AC30" s="468"/>
    </row>
    <row r="31" spans="1:29" ht="14.25" thickTop="1">
      <c r="A31" s="142">
        <v>1</v>
      </c>
      <c r="B31" s="472">
        <v>0.4791666666666667</v>
      </c>
      <c r="C31" s="473"/>
      <c r="D31" s="474"/>
      <c r="E31" s="448" t="s">
        <v>202</v>
      </c>
      <c r="F31" s="449"/>
      <c r="G31" s="449"/>
      <c r="H31" s="449"/>
      <c r="I31" s="449"/>
      <c r="J31" s="446"/>
      <c r="K31" s="446"/>
      <c r="L31" s="143" t="s">
        <v>179</v>
      </c>
      <c r="M31" s="446"/>
      <c r="N31" s="446"/>
      <c r="O31" s="446" t="s">
        <v>203</v>
      </c>
      <c r="P31" s="446"/>
      <c r="Q31" s="446"/>
      <c r="R31" s="446"/>
      <c r="S31" s="446"/>
      <c r="T31" s="451" t="s">
        <v>382</v>
      </c>
      <c r="U31" s="451"/>
      <c r="V31" s="451"/>
      <c r="W31" s="451"/>
      <c r="X31" s="451"/>
      <c r="Y31" s="441" t="s">
        <v>352</v>
      </c>
      <c r="Z31" s="442"/>
      <c r="AA31" s="442"/>
      <c r="AB31" s="442"/>
      <c r="AC31" s="443"/>
    </row>
    <row r="32" spans="1:29" ht="13.5">
      <c r="A32" s="144">
        <v>2</v>
      </c>
      <c r="B32" s="469">
        <v>0.513888888888889</v>
      </c>
      <c r="C32" s="470"/>
      <c r="D32" s="471"/>
      <c r="E32" s="438" t="s">
        <v>201</v>
      </c>
      <c r="F32" s="439"/>
      <c r="G32" s="439"/>
      <c r="H32" s="439"/>
      <c r="I32" s="439"/>
      <c r="J32" s="427"/>
      <c r="K32" s="427"/>
      <c r="L32" s="145" t="s">
        <v>179</v>
      </c>
      <c r="M32" s="427"/>
      <c r="N32" s="427"/>
      <c r="O32" s="427" t="s">
        <v>204</v>
      </c>
      <c r="P32" s="427"/>
      <c r="Q32" s="427"/>
      <c r="R32" s="427"/>
      <c r="S32" s="427"/>
      <c r="T32" s="444" t="s">
        <v>377</v>
      </c>
      <c r="U32" s="440"/>
      <c r="V32" s="440"/>
      <c r="W32" s="440"/>
      <c r="X32" s="440"/>
      <c r="Y32" s="426" t="s">
        <v>383</v>
      </c>
      <c r="Z32" s="427"/>
      <c r="AA32" s="427"/>
      <c r="AB32" s="427"/>
      <c r="AC32" s="428"/>
    </row>
    <row r="33" spans="1:29" ht="13.5">
      <c r="A33" s="144">
        <v>3</v>
      </c>
      <c r="B33" s="436"/>
      <c r="C33" s="427"/>
      <c r="D33" s="437"/>
      <c r="E33" s="438"/>
      <c r="F33" s="439"/>
      <c r="G33" s="439"/>
      <c r="H33" s="439"/>
      <c r="I33" s="439"/>
      <c r="J33" s="427"/>
      <c r="K33" s="427"/>
      <c r="L33" s="145"/>
      <c r="M33" s="427"/>
      <c r="N33" s="427"/>
      <c r="O33" s="427"/>
      <c r="P33" s="427"/>
      <c r="Q33" s="427"/>
      <c r="R33" s="427"/>
      <c r="S33" s="427"/>
      <c r="T33" s="440"/>
      <c r="U33" s="440"/>
      <c r="V33" s="440"/>
      <c r="W33" s="440"/>
      <c r="X33" s="440"/>
      <c r="Y33" s="426"/>
      <c r="Z33" s="427"/>
      <c r="AA33" s="427"/>
      <c r="AB33" s="427"/>
      <c r="AC33" s="428"/>
    </row>
    <row r="34" spans="1:29" ht="14.25" thickBot="1">
      <c r="A34" s="146">
        <v>4</v>
      </c>
      <c r="B34" s="429"/>
      <c r="C34" s="430"/>
      <c r="D34" s="431"/>
      <c r="E34" s="432"/>
      <c r="F34" s="433"/>
      <c r="G34" s="433"/>
      <c r="H34" s="433"/>
      <c r="I34" s="433"/>
      <c r="J34" s="430"/>
      <c r="K34" s="430"/>
      <c r="L34" s="147"/>
      <c r="M34" s="430"/>
      <c r="N34" s="430"/>
      <c r="O34" s="430"/>
      <c r="P34" s="430"/>
      <c r="Q34" s="430"/>
      <c r="R34" s="430"/>
      <c r="S34" s="430"/>
      <c r="T34" s="434"/>
      <c r="U34" s="434"/>
      <c r="V34" s="434"/>
      <c r="W34" s="434"/>
      <c r="X34" s="434"/>
      <c r="Y34" s="429"/>
      <c r="Z34" s="430"/>
      <c r="AA34" s="430"/>
      <c r="AB34" s="430"/>
      <c r="AC34" s="435"/>
    </row>
    <row r="35" spans="1:29" ht="13.5">
      <c r="A35" s="151"/>
      <c r="B35" s="151"/>
      <c r="C35" s="151"/>
      <c r="D35" s="151"/>
      <c r="E35" s="151"/>
      <c r="F35" s="151"/>
      <c r="G35" s="151"/>
      <c r="H35" s="151"/>
      <c r="I35" s="151"/>
      <c r="J35" s="151"/>
      <c r="K35" s="151"/>
      <c r="L35" s="151"/>
      <c r="M35" s="153"/>
      <c r="N35" s="153"/>
      <c r="O35" s="153"/>
      <c r="P35" s="153"/>
      <c r="Q35" s="153"/>
      <c r="R35" s="153"/>
      <c r="S35" s="153"/>
      <c r="T35" s="153"/>
      <c r="U35" s="153"/>
      <c r="V35" s="153"/>
      <c r="W35" s="153"/>
      <c r="X35" s="153"/>
      <c r="Y35" s="153"/>
      <c r="Z35" s="153"/>
      <c r="AA35" s="153"/>
      <c r="AB35" s="153"/>
      <c r="AC35" s="153"/>
    </row>
    <row r="36" spans="1:29" ht="14.25" thickBot="1">
      <c r="A36" s="140">
        <v>6</v>
      </c>
      <c r="B36" s="140" t="s">
        <v>166</v>
      </c>
      <c r="C36" s="140">
        <v>6</v>
      </c>
      <c r="D36" s="140" t="s">
        <v>167</v>
      </c>
      <c r="E36" s="140" t="s">
        <v>168</v>
      </c>
      <c r="F36" s="140" t="s">
        <v>231</v>
      </c>
      <c r="G36" s="140" t="s">
        <v>169</v>
      </c>
      <c r="H36" s="140"/>
      <c r="I36" s="141" t="s">
        <v>170</v>
      </c>
      <c r="J36" s="140"/>
      <c r="K36" s="452" t="s">
        <v>303</v>
      </c>
      <c r="L36" s="452"/>
      <c r="M36" s="452"/>
      <c r="N36" s="452"/>
      <c r="O36" s="452"/>
      <c r="P36" s="452"/>
      <c r="Q36" s="452"/>
      <c r="R36" s="452"/>
      <c r="S36" s="452"/>
      <c r="T36" s="141" t="s">
        <v>171</v>
      </c>
      <c r="U36" s="140"/>
      <c r="V36" s="140"/>
      <c r="W36" s="453" t="s">
        <v>304</v>
      </c>
      <c r="X36" s="453"/>
      <c r="Y36" s="453"/>
      <c r="Z36" s="453"/>
      <c r="AA36" s="453"/>
      <c r="AB36" s="453"/>
      <c r="AC36" s="140"/>
    </row>
    <row r="37" spans="1:29" ht="13.5">
      <c r="A37" s="454" t="s">
        <v>172</v>
      </c>
      <c r="B37" s="456" t="s">
        <v>173</v>
      </c>
      <c r="C37" s="457"/>
      <c r="D37" s="458"/>
      <c r="E37" s="462" t="s">
        <v>174</v>
      </c>
      <c r="F37" s="463"/>
      <c r="G37" s="463"/>
      <c r="H37" s="463"/>
      <c r="I37" s="463"/>
      <c r="J37" s="463"/>
      <c r="K37" s="463"/>
      <c r="L37" s="463"/>
      <c r="M37" s="463"/>
      <c r="N37" s="463"/>
      <c r="O37" s="463"/>
      <c r="P37" s="463"/>
      <c r="Q37" s="463"/>
      <c r="R37" s="463"/>
      <c r="S37" s="463"/>
      <c r="T37" s="462" t="s">
        <v>175</v>
      </c>
      <c r="U37" s="463"/>
      <c r="V37" s="463"/>
      <c r="W37" s="463"/>
      <c r="X37" s="463"/>
      <c r="Y37" s="463"/>
      <c r="Z37" s="463"/>
      <c r="AA37" s="463"/>
      <c r="AB37" s="463"/>
      <c r="AC37" s="466"/>
    </row>
    <row r="38" spans="1:29" ht="14.25" thickBot="1">
      <c r="A38" s="455"/>
      <c r="B38" s="459"/>
      <c r="C38" s="460"/>
      <c r="D38" s="461"/>
      <c r="E38" s="464"/>
      <c r="F38" s="465"/>
      <c r="G38" s="465"/>
      <c r="H38" s="465"/>
      <c r="I38" s="465"/>
      <c r="J38" s="465"/>
      <c r="K38" s="465"/>
      <c r="L38" s="465"/>
      <c r="M38" s="465"/>
      <c r="N38" s="465"/>
      <c r="O38" s="465"/>
      <c r="P38" s="465"/>
      <c r="Q38" s="465"/>
      <c r="R38" s="465"/>
      <c r="S38" s="465"/>
      <c r="T38" s="467" t="s">
        <v>183</v>
      </c>
      <c r="U38" s="467"/>
      <c r="V38" s="467"/>
      <c r="W38" s="467"/>
      <c r="X38" s="467"/>
      <c r="Y38" s="464" t="s">
        <v>184</v>
      </c>
      <c r="Z38" s="465"/>
      <c r="AA38" s="465"/>
      <c r="AB38" s="465"/>
      <c r="AC38" s="468"/>
    </row>
    <row r="39" spans="1:29" ht="14.25" thickTop="1">
      <c r="A39" s="142">
        <v>1</v>
      </c>
      <c r="B39" s="445">
        <v>0.375</v>
      </c>
      <c r="C39" s="446"/>
      <c r="D39" s="447"/>
      <c r="E39" s="448" t="s">
        <v>206</v>
      </c>
      <c r="F39" s="449"/>
      <c r="G39" s="449"/>
      <c r="H39" s="449"/>
      <c r="I39" s="449"/>
      <c r="J39" s="446"/>
      <c r="K39" s="446"/>
      <c r="L39" s="143" t="s">
        <v>179</v>
      </c>
      <c r="M39" s="446"/>
      <c r="N39" s="446"/>
      <c r="O39" s="446" t="s">
        <v>205</v>
      </c>
      <c r="P39" s="446"/>
      <c r="Q39" s="446"/>
      <c r="R39" s="446"/>
      <c r="S39" s="446"/>
      <c r="T39" s="451" t="str">
        <f>O40</f>
        <v>辻SSS</v>
      </c>
      <c r="U39" s="451"/>
      <c r="V39" s="451"/>
      <c r="W39" s="451"/>
      <c r="X39" s="451"/>
      <c r="Y39" s="441" t="str">
        <f>E40</f>
        <v>清水第八SC</v>
      </c>
      <c r="Z39" s="442"/>
      <c r="AA39" s="442"/>
      <c r="AB39" s="442"/>
      <c r="AC39" s="443"/>
    </row>
    <row r="40" spans="1:29" ht="13.5">
      <c r="A40" s="144">
        <v>2</v>
      </c>
      <c r="B40" s="436">
        <v>0.40972222222222227</v>
      </c>
      <c r="C40" s="427"/>
      <c r="D40" s="437"/>
      <c r="E40" s="438" t="s">
        <v>207</v>
      </c>
      <c r="F40" s="439"/>
      <c r="G40" s="439"/>
      <c r="H40" s="439"/>
      <c r="I40" s="439"/>
      <c r="J40" s="427"/>
      <c r="K40" s="427"/>
      <c r="L40" s="145" t="s">
        <v>179</v>
      </c>
      <c r="M40" s="427"/>
      <c r="N40" s="427"/>
      <c r="O40" s="427" t="s">
        <v>208</v>
      </c>
      <c r="P40" s="427"/>
      <c r="Q40" s="427"/>
      <c r="R40" s="427"/>
      <c r="S40" s="427"/>
      <c r="T40" s="444" t="str">
        <f>E47</f>
        <v>江尻SSS</v>
      </c>
      <c r="U40" s="440"/>
      <c r="V40" s="440"/>
      <c r="W40" s="440"/>
      <c r="X40" s="440"/>
      <c r="Y40" s="426" t="str">
        <f>O47</f>
        <v>岡小SSS</v>
      </c>
      <c r="Z40" s="427"/>
      <c r="AA40" s="427"/>
      <c r="AB40" s="427"/>
      <c r="AC40" s="428"/>
    </row>
    <row r="41" spans="1:29" ht="13.5">
      <c r="A41" s="144">
        <v>3</v>
      </c>
      <c r="B41" s="436"/>
      <c r="C41" s="427"/>
      <c r="D41" s="437"/>
      <c r="E41" s="438"/>
      <c r="F41" s="439"/>
      <c r="G41" s="439"/>
      <c r="H41" s="439"/>
      <c r="I41" s="439"/>
      <c r="J41" s="427"/>
      <c r="K41" s="427"/>
      <c r="L41" s="145"/>
      <c r="M41" s="427"/>
      <c r="N41" s="427"/>
      <c r="O41" s="427"/>
      <c r="P41" s="427"/>
      <c r="Q41" s="427"/>
      <c r="R41" s="427"/>
      <c r="S41" s="427"/>
      <c r="T41" s="440"/>
      <c r="U41" s="440"/>
      <c r="V41" s="440"/>
      <c r="W41" s="440"/>
      <c r="X41" s="440"/>
      <c r="Y41" s="426"/>
      <c r="Z41" s="427"/>
      <c r="AA41" s="427"/>
      <c r="AB41" s="427"/>
      <c r="AC41" s="428"/>
    </row>
    <row r="42" spans="1:29" ht="14.25" thickBot="1">
      <c r="A42" s="146">
        <v>4</v>
      </c>
      <c r="B42" s="429"/>
      <c r="C42" s="430"/>
      <c r="D42" s="431"/>
      <c r="E42" s="432"/>
      <c r="F42" s="433"/>
      <c r="G42" s="433"/>
      <c r="H42" s="433"/>
      <c r="I42" s="433"/>
      <c r="J42" s="430"/>
      <c r="K42" s="430"/>
      <c r="L42" s="147"/>
      <c r="M42" s="430"/>
      <c r="N42" s="430"/>
      <c r="O42" s="430"/>
      <c r="P42" s="430"/>
      <c r="Q42" s="430"/>
      <c r="R42" s="430"/>
      <c r="S42" s="430"/>
      <c r="T42" s="434"/>
      <c r="U42" s="434"/>
      <c r="V42" s="434"/>
      <c r="W42" s="434"/>
      <c r="X42" s="434"/>
      <c r="Y42" s="429"/>
      <c r="Z42" s="430"/>
      <c r="AA42" s="430"/>
      <c r="AB42" s="430"/>
      <c r="AC42" s="435"/>
    </row>
    <row r="43" spans="1:29" ht="13.5">
      <c r="A43" s="154"/>
      <c r="B43" s="154"/>
      <c r="C43" s="154"/>
      <c r="D43" s="154"/>
      <c r="E43" s="154"/>
      <c r="F43" s="154"/>
      <c r="G43" s="154"/>
      <c r="H43" s="154"/>
      <c r="I43" s="154"/>
      <c r="J43" s="154"/>
      <c r="K43" s="154"/>
      <c r="L43" s="154"/>
      <c r="M43" s="153"/>
      <c r="N43" s="153"/>
      <c r="O43" s="153"/>
      <c r="P43" s="153"/>
      <c r="Q43" s="153"/>
      <c r="R43" s="153"/>
      <c r="S43" s="153"/>
      <c r="T43" s="153"/>
      <c r="U43" s="153"/>
      <c r="V43" s="153"/>
      <c r="W43" s="153"/>
      <c r="X43" s="153"/>
      <c r="Y43" s="153"/>
      <c r="Z43" s="153"/>
      <c r="AA43" s="153"/>
      <c r="AB43" s="153"/>
      <c r="AC43" s="153"/>
    </row>
    <row r="44" spans="1:29" ht="14.25" thickBot="1">
      <c r="A44" s="140">
        <v>6</v>
      </c>
      <c r="B44" s="140" t="s">
        <v>166</v>
      </c>
      <c r="C44" s="140">
        <v>6</v>
      </c>
      <c r="D44" s="140" t="s">
        <v>167</v>
      </c>
      <c r="E44" s="140" t="s">
        <v>168</v>
      </c>
      <c r="F44" s="140" t="s">
        <v>231</v>
      </c>
      <c r="G44" s="140" t="s">
        <v>169</v>
      </c>
      <c r="H44" s="140"/>
      <c r="I44" s="141" t="s">
        <v>170</v>
      </c>
      <c r="J44" s="140"/>
      <c r="K44" s="452" t="s">
        <v>303</v>
      </c>
      <c r="L44" s="452"/>
      <c r="M44" s="452"/>
      <c r="N44" s="452"/>
      <c r="O44" s="452"/>
      <c r="P44" s="452"/>
      <c r="Q44" s="452"/>
      <c r="R44" s="452"/>
      <c r="S44" s="452"/>
      <c r="T44" s="141" t="s">
        <v>171</v>
      </c>
      <c r="U44" s="140"/>
      <c r="V44" s="140"/>
      <c r="W44" s="453" t="s">
        <v>304</v>
      </c>
      <c r="X44" s="453"/>
      <c r="Y44" s="453"/>
      <c r="Z44" s="453"/>
      <c r="AA44" s="453"/>
      <c r="AB44" s="453"/>
      <c r="AC44" s="140"/>
    </row>
    <row r="45" spans="1:29" ht="13.5">
      <c r="A45" s="454" t="s">
        <v>172</v>
      </c>
      <c r="B45" s="456" t="s">
        <v>173</v>
      </c>
      <c r="C45" s="457"/>
      <c r="D45" s="458"/>
      <c r="E45" s="462" t="s">
        <v>174</v>
      </c>
      <c r="F45" s="463"/>
      <c r="G45" s="463"/>
      <c r="H45" s="463"/>
      <c r="I45" s="463"/>
      <c r="J45" s="463"/>
      <c r="K45" s="463"/>
      <c r="L45" s="463"/>
      <c r="M45" s="463"/>
      <c r="N45" s="463"/>
      <c r="O45" s="463"/>
      <c r="P45" s="463"/>
      <c r="Q45" s="463"/>
      <c r="R45" s="463"/>
      <c r="S45" s="463"/>
      <c r="T45" s="462" t="s">
        <v>175</v>
      </c>
      <c r="U45" s="463"/>
      <c r="V45" s="463"/>
      <c r="W45" s="463"/>
      <c r="X45" s="463"/>
      <c r="Y45" s="463"/>
      <c r="Z45" s="463"/>
      <c r="AA45" s="463"/>
      <c r="AB45" s="463"/>
      <c r="AC45" s="466"/>
    </row>
    <row r="46" spans="1:29" ht="14.25" thickBot="1">
      <c r="A46" s="455"/>
      <c r="B46" s="459"/>
      <c r="C46" s="460"/>
      <c r="D46" s="461"/>
      <c r="E46" s="464"/>
      <c r="F46" s="465"/>
      <c r="G46" s="465"/>
      <c r="H46" s="465"/>
      <c r="I46" s="465"/>
      <c r="J46" s="465"/>
      <c r="K46" s="465"/>
      <c r="L46" s="465"/>
      <c r="M46" s="465"/>
      <c r="N46" s="465"/>
      <c r="O46" s="465"/>
      <c r="P46" s="465"/>
      <c r="Q46" s="465"/>
      <c r="R46" s="465"/>
      <c r="S46" s="465"/>
      <c r="T46" s="467" t="s">
        <v>183</v>
      </c>
      <c r="U46" s="467"/>
      <c r="V46" s="467"/>
      <c r="W46" s="467"/>
      <c r="X46" s="467"/>
      <c r="Y46" s="464" t="s">
        <v>184</v>
      </c>
      <c r="Z46" s="465"/>
      <c r="AA46" s="465"/>
      <c r="AB46" s="465"/>
      <c r="AC46" s="468"/>
    </row>
    <row r="47" spans="1:29" ht="14.25" thickTop="1">
      <c r="A47" s="142">
        <v>1</v>
      </c>
      <c r="B47" s="445">
        <v>0.4444444444444444</v>
      </c>
      <c r="C47" s="446"/>
      <c r="D47" s="447"/>
      <c r="E47" s="448" t="s">
        <v>210</v>
      </c>
      <c r="F47" s="449"/>
      <c r="G47" s="449"/>
      <c r="H47" s="449"/>
      <c r="I47" s="449"/>
      <c r="J47" s="446"/>
      <c r="K47" s="446"/>
      <c r="L47" s="143" t="s">
        <v>179</v>
      </c>
      <c r="M47" s="446"/>
      <c r="N47" s="446"/>
      <c r="O47" s="446" t="s">
        <v>211</v>
      </c>
      <c r="P47" s="446"/>
      <c r="Q47" s="446"/>
      <c r="R47" s="446"/>
      <c r="S47" s="446"/>
      <c r="T47" s="450" t="str">
        <f>E39</f>
        <v>入江SSS</v>
      </c>
      <c r="U47" s="451"/>
      <c r="V47" s="451"/>
      <c r="W47" s="451"/>
      <c r="X47" s="451"/>
      <c r="Y47" s="441" t="str">
        <f>O39</f>
        <v>清水北SSS</v>
      </c>
      <c r="Z47" s="442"/>
      <c r="AA47" s="442"/>
      <c r="AB47" s="442"/>
      <c r="AC47" s="443"/>
    </row>
    <row r="48" spans="1:29" ht="13.5">
      <c r="A48" s="144">
        <v>2</v>
      </c>
      <c r="B48" s="436"/>
      <c r="C48" s="427"/>
      <c r="D48" s="437"/>
      <c r="E48" s="438"/>
      <c r="F48" s="439"/>
      <c r="G48" s="439"/>
      <c r="H48" s="439"/>
      <c r="I48" s="439"/>
      <c r="J48" s="427"/>
      <c r="K48" s="427"/>
      <c r="L48" s="145"/>
      <c r="M48" s="427"/>
      <c r="N48" s="427"/>
      <c r="O48" s="427"/>
      <c r="P48" s="427"/>
      <c r="Q48" s="427"/>
      <c r="R48" s="427"/>
      <c r="S48" s="427"/>
      <c r="T48" s="444"/>
      <c r="U48" s="440"/>
      <c r="V48" s="440"/>
      <c r="W48" s="440"/>
      <c r="X48" s="440"/>
      <c r="Y48" s="426"/>
      <c r="Z48" s="427"/>
      <c r="AA48" s="427"/>
      <c r="AB48" s="427"/>
      <c r="AC48" s="428"/>
    </row>
    <row r="49" spans="1:29" ht="13.5">
      <c r="A49" s="144">
        <v>3</v>
      </c>
      <c r="B49" s="436"/>
      <c r="C49" s="427"/>
      <c r="D49" s="437"/>
      <c r="E49" s="438"/>
      <c r="F49" s="439"/>
      <c r="G49" s="439"/>
      <c r="H49" s="439"/>
      <c r="I49" s="439"/>
      <c r="J49" s="427"/>
      <c r="K49" s="427"/>
      <c r="L49" s="145"/>
      <c r="M49" s="427"/>
      <c r="N49" s="427"/>
      <c r="O49" s="427"/>
      <c r="P49" s="427"/>
      <c r="Q49" s="427"/>
      <c r="R49" s="427"/>
      <c r="S49" s="427"/>
      <c r="T49" s="440"/>
      <c r="U49" s="440"/>
      <c r="V49" s="440"/>
      <c r="W49" s="440"/>
      <c r="X49" s="440"/>
      <c r="Y49" s="426"/>
      <c r="Z49" s="427"/>
      <c r="AA49" s="427"/>
      <c r="AB49" s="427"/>
      <c r="AC49" s="428"/>
    </row>
    <row r="50" spans="1:29" ht="14.25" thickBot="1">
      <c r="A50" s="146">
        <v>4</v>
      </c>
      <c r="B50" s="429"/>
      <c r="C50" s="430"/>
      <c r="D50" s="431"/>
      <c r="E50" s="432"/>
      <c r="F50" s="433"/>
      <c r="G50" s="433"/>
      <c r="H50" s="433"/>
      <c r="I50" s="433"/>
      <c r="J50" s="430"/>
      <c r="K50" s="430"/>
      <c r="L50" s="147"/>
      <c r="M50" s="430"/>
      <c r="N50" s="430"/>
      <c r="O50" s="430"/>
      <c r="P50" s="430"/>
      <c r="Q50" s="430"/>
      <c r="R50" s="430"/>
      <c r="S50" s="430"/>
      <c r="T50" s="434"/>
      <c r="U50" s="434"/>
      <c r="V50" s="434"/>
      <c r="W50" s="434"/>
      <c r="X50" s="434"/>
      <c r="Y50" s="429"/>
      <c r="Z50" s="430"/>
      <c r="AA50" s="430"/>
      <c r="AB50" s="430"/>
      <c r="AC50" s="435"/>
    </row>
  </sheetData>
  <sheetProtection/>
  <mergeCells count="218">
    <mergeCell ref="A1:AB1"/>
    <mergeCell ref="A3:AB3"/>
    <mergeCell ref="K12:S12"/>
    <mergeCell ref="W12:AB12"/>
    <mergeCell ref="A13:A14"/>
    <mergeCell ref="B13:D14"/>
    <mergeCell ref="E13:S14"/>
    <mergeCell ref="T13:AC13"/>
    <mergeCell ref="T14:X14"/>
    <mergeCell ref="Y14:AC14"/>
    <mergeCell ref="T16:X16"/>
    <mergeCell ref="Y16:AC16"/>
    <mergeCell ref="B15:D15"/>
    <mergeCell ref="E15:I15"/>
    <mergeCell ref="J15:K15"/>
    <mergeCell ref="M15:N15"/>
    <mergeCell ref="O15:S15"/>
    <mergeCell ref="T15:X15"/>
    <mergeCell ref="J17:K17"/>
    <mergeCell ref="M17:N17"/>
    <mergeCell ref="O17:S17"/>
    <mergeCell ref="T17:X17"/>
    <mergeCell ref="Y15:AC15"/>
    <mergeCell ref="B16:D16"/>
    <mergeCell ref="E16:I16"/>
    <mergeCell ref="J16:K16"/>
    <mergeCell ref="M16:N16"/>
    <mergeCell ref="O16:S16"/>
    <mergeCell ref="Y17:AC17"/>
    <mergeCell ref="B18:D18"/>
    <mergeCell ref="E18:I18"/>
    <mergeCell ref="J18:K18"/>
    <mergeCell ref="M18:N18"/>
    <mergeCell ref="O18:S18"/>
    <mergeCell ref="T18:X18"/>
    <mergeCell ref="Y18:AC18"/>
    <mergeCell ref="B17:D17"/>
    <mergeCell ref="E17:I17"/>
    <mergeCell ref="K20:S20"/>
    <mergeCell ref="W20:AB20"/>
    <mergeCell ref="A21:A22"/>
    <mergeCell ref="B21:D22"/>
    <mergeCell ref="E21:S22"/>
    <mergeCell ref="T21:AC21"/>
    <mergeCell ref="T22:X22"/>
    <mergeCell ref="Y22:AC22"/>
    <mergeCell ref="T24:X24"/>
    <mergeCell ref="Y24:AC24"/>
    <mergeCell ref="B23:D23"/>
    <mergeCell ref="E23:I23"/>
    <mergeCell ref="J23:K23"/>
    <mergeCell ref="M23:N23"/>
    <mergeCell ref="O23:S23"/>
    <mergeCell ref="T23:X23"/>
    <mergeCell ref="J25:K25"/>
    <mergeCell ref="M25:N25"/>
    <mergeCell ref="O25:S25"/>
    <mergeCell ref="T25:X25"/>
    <mergeCell ref="Y23:AC23"/>
    <mergeCell ref="B24:D24"/>
    <mergeCell ref="E24:I24"/>
    <mergeCell ref="J24:K24"/>
    <mergeCell ref="M24:N24"/>
    <mergeCell ref="O24:S24"/>
    <mergeCell ref="Y25:AC25"/>
    <mergeCell ref="B26:D26"/>
    <mergeCell ref="E26:I26"/>
    <mergeCell ref="J26:K26"/>
    <mergeCell ref="M26:N26"/>
    <mergeCell ref="O26:S26"/>
    <mergeCell ref="T26:X26"/>
    <mergeCell ref="Y26:AC26"/>
    <mergeCell ref="B25:D25"/>
    <mergeCell ref="E25:I25"/>
    <mergeCell ref="K4:S4"/>
    <mergeCell ref="W4:AB4"/>
    <mergeCell ref="A5:A6"/>
    <mergeCell ref="B5:D6"/>
    <mergeCell ref="E5:S6"/>
    <mergeCell ref="T5:AC5"/>
    <mergeCell ref="T6:X6"/>
    <mergeCell ref="Y6:AC6"/>
    <mergeCell ref="T8:X8"/>
    <mergeCell ref="Y8:AC8"/>
    <mergeCell ref="B7:D7"/>
    <mergeCell ref="E7:I7"/>
    <mergeCell ref="J7:K7"/>
    <mergeCell ref="M7:N7"/>
    <mergeCell ref="O7:S7"/>
    <mergeCell ref="T7:X7"/>
    <mergeCell ref="J9:K9"/>
    <mergeCell ref="M9:N9"/>
    <mergeCell ref="O9:S9"/>
    <mergeCell ref="T9:X9"/>
    <mergeCell ref="Y7:AC7"/>
    <mergeCell ref="B8:D8"/>
    <mergeCell ref="E8:I8"/>
    <mergeCell ref="J8:K8"/>
    <mergeCell ref="M8:N8"/>
    <mergeCell ref="O8:S8"/>
    <mergeCell ref="Y9:AC9"/>
    <mergeCell ref="B10:D10"/>
    <mergeCell ref="E10:I10"/>
    <mergeCell ref="J10:K10"/>
    <mergeCell ref="M10:N10"/>
    <mergeCell ref="O10:S10"/>
    <mergeCell ref="T10:X10"/>
    <mergeCell ref="Y10:AC10"/>
    <mergeCell ref="B9:D9"/>
    <mergeCell ref="E9:I9"/>
    <mergeCell ref="K28:S28"/>
    <mergeCell ref="W28:AB28"/>
    <mergeCell ref="A29:A30"/>
    <mergeCell ref="B29:D30"/>
    <mergeCell ref="E29:S30"/>
    <mergeCell ref="T29:AC29"/>
    <mergeCell ref="T30:X30"/>
    <mergeCell ref="Y30:AC30"/>
    <mergeCell ref="T32:X32"/>
    <mergeCell ref="Y32:AC32"/>
    <mergeCell ref="B31:D31"/>
    <mergeCell ref="E31:I31"/>
    <mergeCell ref="J31:K31"/>
    <mergeCell ref="M31:N31"/>
    <mergeCell ref="O31:S31"/>
    <mergeCell ref="T31:X31"/>
    <mergeCell ref="J33:K33"/>
    <mergeCell ref="M33:N33"/>
    <mergeCell ref="O33:S33"/>
    <mergeCell ref="T33:X33"/>
    <mergeCell ref="Y31:AC31"/>
    <mergeCell ref="B32:D32"/>
    <mergeCell ref="E32:I32"/>
    <mergeCell ref="J32:K32"/>
    <mergeCell ref="M32:N32"/>
    <mergeCell ref="O32:S32"/>
    <mergeCell ref="Y33:AC33"/>
    <mergeCell ref="B34:D34"/>
    <mergeCell ref="E34:I34"/>
    <mergeCell ref="J34:K34"/>
    <mergeCell ref="M34:N34"/>
    <mergeCell ref="O34:S34"/>
    <mergeCell ref="T34:X34"/>
    <mergeCell ref="Y34:AC34"/>
    <mergeCell ref="B33:D33"/>
    <mergeCell ref="E33:I33"/>
    <mergeCell ref="K36:S36"/>
    <mergeCell ref="W36:AB36"/>
    <mergeCell ref="A37:A38"/>
    <mergeCell ref="B37:D38"/>
    <mergeCell ref="E37:S38"/>
    <mergeCell ref="T37:AC37"/>
    <mergeCell ref="T38:X38"/>
    <mergeCell ref="Y38:AC38"/>
    <mergeCell ref="T40:X40"/>
    <mergeCell ref="Y40:AC40"/>
    <mergeCell ref="B39:D39"/>
    <mergeCell ref="E39:I39"/>
    <mergeCell ref="J39:K39"/>
    <mergeCell ref="M39:N39"/>
    <mergeCell ref="O39:S39"/>
    <mergeCell ref="T39:X39"/>
    <mergeCell ref="J41:K41"/>
    <mergeCell ref="M41:N41"/>
    <mergeCell ref="O41:S41"/>
    <mergeCell ref="T41:X41"/>
    <mergeCell ref="Y39:AC39"/>
    <mergeCell ref="B40:D40"/>
    <mergeCell ref="E40:I40"/>
    <mergeCell ref="J40:K40"/>
    <mergeCell ref="M40:N40"/>
    <mergeCell ref="O40:S40"/>
    <mergeCell ref="Y41:AC41"/>
    <mergeCell ref="B42:D42"/>
    <mergeCell ref="E42:I42"/>
    <mergeCell ref="J42:K42"/>
    <mergeCell ref="M42:N42"/>
    <mergeCell ref="O42:S42"/>
    <mergeCell ref="T42:X42"/>
    <mergeCell ref="Y42:AC42"/>
    <mergeCell ref="B41:D41"/>
    <mergeCell ref="E41:I41"/>
    <mergeCell ref="K44:S44"/>
    <mergeCell ref="W44:AB44"/>
    <mergeCell ref="A45:A46"/>
    <mergeCell ref="B45:D46"/>
    <mergeCell ref="E45:S46"/>
    <mergeCell ref="T45:AC45"/>
    <mergeCell ref="T46:X46"/>
    <mergeCell ref="Y46:AC46"/>
    <mergeCell ref="T48:X48"/>
    <mergeCell ref="Y48:AC48"/>
    <mergeCell ref="B47:D47"/>
    <mergeCell ref="E47:I47"/>
    <mergeCell ref="J47:K47"/>
    <mergeCell ref="M47:N47"/>
    <mergeCell ref="O47:S47"/>
    <mergeCell ref="T47:X47"/>
    <mergeCell ref="J49:K49"/>
    <mergeCell ref="M49:N49"/>
    <mergeCell ref="O49:S49"/>
    <mergeCell ref="T49:X49"/>
    <mergeCell ref="Y47:AC47"/>
    <mergeCell ref="B48:D48"/>
    <mergeCell ref="E48:I48"/>
    <mergeCell ref="J48:K48"/>
    <mergeCell ref="M48:N48"/>
    <mergeCell ref="O48:S48"/>
    <mergeCell ref="Y49:AC49"/>
    <mergeCell ref="B50:D50"/>
    <mergeCell ref="E50:I50"/>
    <mergeCell ref="J50:K50"/>
    <mergeCell ref="M50:N50"/>
    <mergeCell ref="O50:S50"/>
    <mergeCell ref="T50:X50"/>
    <mergeCell ref="Y50:AC50"/>
    <mergeCell ref="B49:D49"/>
    <mergeCell ref="E49:I49"/>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00B050"/>
  </sheetPr>
  <dimension ref="A1:AC42"/>
  <sheetViews>
    <sheetView zoomScalePageLayoutView="0" workbookViewId="0" topLeftCell="A10">
      <selection activeCell="AE25" sqref="AE25"/>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477" t="s">
        <v>220</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135"/>
    </row>
    <row r="2" ht="13.5"/>
    <row r="3" spans="1:29" ht="18.75">
      <c r="A3" s="478" t="s">
        <v>232</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135"/>
    </row>
    <row r="4" spans="1:29" ht="14.25" thickBot="1">
      <c r="A4" s="68">
        <v>6</v>
      </c>
      <c r="B4" s="68" t="s">
        <v>166</v>
      </c>
      <c r="C4" s="68">
        <v>7</v>
      </c>
      <c r="D4" s="68" t="s">
        <v>167</v>
      </c>
      <c r="E4" s="68" t="s">
        <v>168</v>
      </c>
      <c r="F4" s="68" t="s">
        <v>167</v>
      </c>
      <c r="G4" s="68" t="s">
        <v>169</v>
      </c>
      <c r="H4" s="68"/>
      <c r="I4" s="69" t="s">
        <v>170</v>
      </c>
      <c r="J4" s="68"/>
      <c r="K4" s="315" t="s">
        <v>385</v>
      </c>
      <c r="L4" s="315"/>
      <c r="M4" s="315"/>
      <c r="N4" s="315"/>
      <c r="O4" s="315"/>
      <c r="P4" s="315"/>
      <c r="Q4" s="315"/>
      <c r="R4" s="315"/>
      <c r="S4" s="315"/>
      <c r="T4" s="69" t="s">
        <v>171</v>
      </c>
      <c r="U4" s="68"/>
      <c r="V4" s="68"/>
      <c r="W4" s="316" t="s">
        <v>305</v>
      </c>
      <c r="X4" s="316"/>
      <c r="Y4" s="316"/>
      <c r="Z4" s="316"/>
      <c r="AA4" s="316"/>
      <c r="AB4" s="316"/>
      <c r="AC4" s="68"/>
    </row>
    <row r="5" spans="1:29" ht="13.5">
      <c r="A5" s="317" t="s">
        <v>172</v>
      </c>
      <c r="B5" s="319" t="s">
        <v>173</v>
      </c>
      <c r="C5" s="320"/>
      <c r="D5" s="321"/>
      <c r="E5" s="325" t="s">
        <v>174</v>
      </c>
      <c r="F5" s="326"/>
      <c r="G5" s="326"/>
      <c r="H5" s="326"/>
      <c r="I5" s="326"/>
      <c r="J5" s="326"/>
      <c r="K5" s="326"/>
      <c r="L5" s="326"/>
      <c r="M5" s="326"/>
      <c r="N5" s="326"/>
      <c r="O5" s="326"/>
      <c r="P5" s="326"/>
      <c r="Q5" s="326"/>
      <c r="R5" s="326"/>
      <c r="S5" s="326"/>
      <c r="T5" s="325" t="s">
        <v>175</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183</v>
      </c>
      <c r="U6" s="330"/>
      <c r="V6" s="330"/>
      <c r="W6" s="330"/>
      <c r="X6" s="330"/>
      <c r="Y6" s="327" t="s">
        <v>184</v>
      </c>
      <c r="Z6" s="328"/>
      <c r="AA6" s="328"/>
      <c r="AB6" s="328"/>
      <c r="AC6" s="331"/>
    </row>
    <row r="7" spans="1:29" ht="14.25" thickTop="1">
      <c r="A7" s="71">
        <v>1</v>
      </c>
      <c r="B7" s="337"/>
      <c r="C7" s="338"/>
      <c r="D7" s="339"/>
      <c r="E7" s="340" t="s">
        <v>199</v>
      </c>
      <c r="F7" s="341"/>
      <c r="G7" s="341"/>
      <c r="H7" s="341"/>
      <c r="I7" s="341"/>
      <c r="J7" s="338">
        <v>0</v>
      </c>
      <c r="K7" s="338"/>
      <c r="L7" s="72" t="s">
        <v>179</v>
      </c>
      <c r="M7" s="338">
        <v>6</v>
      </c>
      <c r="N7" s="338"/>
      <c r="O7" s="338" t="s">
        <v>219</v>
      </c>
      <c r="P7" s="338"/>
      <c r="Q7" s="338"/>
      <c r="R7" s="338"/>
      <c r="S7" s="338"/>
      <c r="T7" s="342" t="str">
        <f>O8</f>
        <v>清水第八SC</v>
      </c>
      <c r="U7" s="342"/>
      <c r="V7" s="342"/>
      <c r="W7" s="342"/>
      <c r="X7" s="342"/>
      <c r="Y7" s="343" t="str">
        <f>E8</f>
        <v>有度FC</v>
      </c>
      <c r="Z7" s="344"/>
      <c r="AA7" s="344"/>
      <c r="AB7" s="344"/>
      <c r="AC7" s="345"/>
    </row>
    <row r="8" spans="1:29" ht="13.5">
      <c r="A8" s="73">
        <v>2</v>
      </c>
      <c r="B8" s="346"/>
      <c r="C8" s="335"/>
      <c r="D8" s="347"/>
      <c r="E8" s="348" t="s">
        <v>217</v>
      </c>
      <c r="F8" s="349"/>
      <c r="G8" s="349"/>
      <c r="H8" s="349"/>
      <c r="I8" s="349"/>
      <c r="J8" s="335">
        <v>1</v>
      </c>
      <c r="K8" s="335"/>
      <c r="L8" s="74" t="s">
        <v>182</v>
      </c>
      <c r="M8" s="335">
        <v>1</v>
      </c>
      <c r="N8" s="335"/>
      <c r="O8" s="335" t="s">
        <v>207</v>
      </c>
      <c r="P8" s="335"/>
      <c r="Q8" s="335"/>
      <c r="R8" s="335"/>
      <c r="S8" s="335"/>
      <c r="T8" s="332" t="str">
        <f>E7</f>
        <v>清水ヴァーモス</v>
      </c>
      <c r="U8" s="333"/>
      <c r="V8" s="333"/>
      <c r="W8" s="333"/>
      <c r="X8" s="333"/>
      <c r="Y8" s="334" t="str">
        <f>O7</f>
        <v>庵原SC</v>
      </c>
      <c r="Z8" s="335"/>
      <c r="AA8" s="335"/>
      <c r="AB8" s="335"/>
      <c r="AC8" s="336"/>
    </row>
    <row r="9" spans="1:29" ht="13.5">
      <c r="A9" s="73">
        <v>3</v>
      </c>
      <c r="B9" s="346"/>
      <c r="C9" s="335"/>
      <c r="D9" s="347"/>
      <c r="E9" s="348"/>
      <c r="F9" s="349"/>
      <c r="G9" s="349"/>
      <c r="H9" s="349"/>
      <c r="I9" s="349"/>
      <c r="J9" s="335"/>
      <c r="K9" s="335"/>
      <c r="L9" s="74"/>
      <c r="M9" s="335"/>
      <c r="N9" s="335"/>
      <c r="O9" s="335"/>
      <c r="P9" s="335"/>
      <c r="Q9" s="335"/>
      <c r="R9" s="335"/>
      <c r="S9" s="335"/>
      <c r="T9" s="333"/>
      <c r="U9" s="333"/>
      <c r="V9" s="333"/>
      <c r="W9" s="333"/>
      <c r="X9" s="333"/>
      <c r="Y9" s="334"/>
      <c r="Z9" s="335"/>
      <c r="AA9" s="335"/>
      <c r="AB9" s="335"/>
      <c r="AC9" s="336"/>
    </row>
    <row r="10" spans="1:29" ht="14.25" thickBot="1">
      <c r="A10" s="75">
        <v>4</v>
      </c>
      <c r="B10" s="350"/>
      <c r="C10" s="351"/>
      <c r="D10" s="352"/>
      <c r="E10" s="353"/>
      <c r="F10" s="354"/>
      <c r="G10" s="354"/>
      <c r="H10" s="354"/>
      <c r="I10" s="354"/>
      <c r="J10" s="351"/>
      <c r="K10" s="351"/>
      <c r="L10" s="76"/>
      <c r="M10" s="351"/>
      <c r="N10" s="351"/>
      <c r="O10" s="351"/>
      <c r="P10" s="351"/>
      <c r="Q10" s="351"/>
      <c r="R10" s="351"/>
      <c r="S10" s="351"/>
      <c r="T10" s="355"/>
      <c r="U10" s="355"/>
      <c r="V10" s="355"/>
      <c r="W10" s="355"/>
      <c r="X10" s="355"/>
      <c r="Y10" s="350"/>
      <c r="Z10" s="351"/>
      <c r="AA10" s="351"/>
      <c r="AB10" s="351"/>
      <c r="AC10" s="356"/>
    </row>
    <row r="11" spans="1:12" ht="13.5">
      <c r="A11" s="70"/>
      <c r="B11" s="70"/>
      <c r="C11" s="77"/>
      <c r="D11" s="77"/>
      <c r="E11" s="77"/>
      <c r="F11" s="77"/>
      <c r="G11" s="77"/>
      <c r="H11" s="78"/>
      <c r="I11" s="78"/>
      <c r="J11" s="70"/>
      <c r="K11" s="79"/>
      <c r="L11" s="80"/>
    </row>
    <row r="12" spans="1:29" ht="14.25" thickBot="1">
      <c r="A12" s="68">
        <f>A4</f>
        <v>6</v>
      </c>
      <c r="B12" s="68" t="s">
        <v>166</v>
      </c>
      <c r="C12" s="68">
        <f>C4</f>
        <v>7</v>
      </c>
      <c r="D12" s="68" t="s">
        <v>167</v>
      </c>
      <c r="E12" s="68" t="s">
        <v>168</v>
      </c>
      <c r="F12" s="68" t="str">
        <f>F4</f>
        <v>日</v>
      </c>
      <c r="G12" s="68" t="s">
        <v>169</v>
      </c>
      <c r="H12" s="68"/>
      <c r="I12" s="69" t="s">
        <v>170</v>
      </c>
      <c r="J12" s="68"/>
      <c r="K12" s="315" t="s">
        <v>386</v>
      </c>
      <c r="L12" s="315"/>
      <c r="M12" s="315"/>
      <c r="N12" s="315"/>
      <c r="O12" s="315"/>
      <c r="P12" s="315"/>
      <c r="Q12" s="315"/>
      <c r="R12" s="315"/>
      <c r="S12" s="315"/>
      <c r="T12" s="69" t="s">
        <v>171</v>
      </c>
      <c r="U12" s="68"/>
      <c r="V12" s="68"/>
      <c r="W12" s="316" t="s">
        <v>306</v>
      </c>
      <c r="X12" s="316"/>
      <c r="Y12" s="316"/>
      <c r="Z12" s="316"/>
      <c r="AA12" s="316"/>
      <c r="AB12" s="316"/>
      <c r="AC12" s="68"/>
    </row>
    <row r="13" spans="1:29" ht="13.5">
      <c r="A13" s="317" t="s">
        <v>172</v>
      </c>
      <c r="B13" s="319" t="s">
        <v>173</v>
      </c>
      <c r="C13" s="320"/>
      <c r="D13" s="321"/>
      <c r="E13" s="325" t="s">
        <v>174</v>
      </c>
      <c r="F13" s="326"/>
      <c r="G13" s="326"/>
      <c r="H13" s="326"/>
      <c r="I13" s="326"/>
      <c r="J13" s="326"/>
      <c r="K13" s="326"/>
      <c r="L13" s="326"/>
      <c r="M13" s="326"/>
      <c r="N13" s="326"/>
      <c r="O13" s="326"/>
      <c r="P13" s="326"/>
      <c r="Q13" s="326"/>
      <c r="R13" s="326"/>
      <c r="S13" s="326"/>
      <c r="T13" s="325" t="s">
        <v>175</v>
      </c>
      <c r="U13" s="326"/>
      <c r="V13" s="326"/>
      <c r="W13" s="326"/>
      <c r="X13" s="326"/>
      <c r="Y13" s="326"/>
      <c r="Z13" s="326"/>
      <c r="AA13" s="326"/>
      <c r="AB13" s="326"/>
      <c r="AC13" s="329"/>
    </row>
    <row r="14" spans="1:29" ht="14.25" thickBot="1">
      <c r="A14" s="318"/>
      <c r="B14" s="322"/>
      <c r="C14" s="323"/>
      <c r="D14" s="324"/>
      <c r="E14" s="327"/>
      <c r="F14" s="328"/>
      <c r="G14" s="328"/>
      <c r="H14" s="328"/>
      <c r="I14" s="328"/>
      <c r="J14" s="328"/>
      <c r="K14" s="328"/>
      <c r="L14" s="328"/>
      <c r="M14" s="328"/>
      <c r="N14" s="328"/>
      <c r="O14" s="328"/>
      <c r="P14" s="328"/>
      <c r="Q14" s="328"/>
      <c r="R14" s="328"/>
      <c r="S14" s="328"/>
      <c r="T14" s="330" t="s">
        <v>183</v>
      </c>
      <c r="U14" s="330"/>
      <c r="V14" s="330"/>
      <c r="W14" s="330"/>
      <c r="X14" s="330"/>
      <c r="Y14" s="327" t="s">
        <v>184</v>
      </c>
      <c r="Z14" s="328"/>
      <c r="AA14" s="328"/>
      <c r="AB14" s="328"/>
      <c r="AC14" s="331"/>
    </row>
    <row r="15" spans="1:29" ht="14.25" thickTop="1">
      <c r="A15" s="71">
        <v>1</v>
      </c>
      <c r="B15" s="337"/>
      <c r="C15" s="338"/>
      <c r="D15" s="339"/>
      <c r="E15" s="340" t="s">
        <v>393</v>
      </c>
      <c r="F15" s="341"/>
      <c r="G15" s="341"/>
      <c r="H15" s="341"/>
      <c r="I15" s="341"/>
      <c r="J15" s="338">
        <v>1</v>
      </c>
      <c r="K15" s="338"/>
      <c r="L15" s="72" t="s">
        <v>182</v>
      </c>
      <c r="M15" s="338">
        <v>7</v>
      </c>
      <c r="N15" s="338"/>
      <c r="O15" s="338" t="s">
        <v>201</v>
      </c>
      <c r="P15" s="338"/>
      <c r="Q15" s="338"/>
      <c r="R15" s="338"/>
      <c r="S15" s="338"/>
      <c r="T15" s="342" t="str">
        <f>O16</f>
        <v>清水プエルトSC</v>
      </c>
      <c r="U15" s="342"/>
      <c r="V15" s="342"/>
      <c r="W15" s="342"/>
      <c r="X15" s="342"/>
      <c r="Y15" s="343" t="str">
        <f>E16</f>
        <v>岡小SSS</v>
      </c>
      <c r="Z15" s="344"/>
      <c r="AA15" s="344"/>
      <c r="AB15" s="344"/>
      <c r="AC15" s="345"/>
    </row>
    <row r="16" spans="1:29" ht="13.5">
      <c r="A16" s="73">
        <v>2</v>
      </c>
      <c r="B16" s="346"/>
      <c r="C16" s="335"/>
      <c r="D16" s="347"/>
      <c r="E16" s="348" t="s">
        <v>211</v>
      </c>
      <c r="F16" s="349"/>
      <c r="G16" s="349"/>
      <c r="H16" s="349"/>
      <c r="I16" s="349"/>
      <c r="J16" s="335">
        <v>2</v>
      </c>
      <c r="K16" s="335"/>
      <c r="L16" s="74" t="s">
        <v>182</v>
      </c>
      <c r="M16" s="335">
        <v>3</v>
      </c>
      <c r="N16" s="335"/>
      <c r="O16" s="335" t="s">
        <v>202</v>
      </c>
      <c r="P16" s="335"/>
      <c r="Q16" s="335"/>
      <c r="R16" s="335"/>
      <c r="S16" s="335"/>
      <c r="T16" s="332" t="str">
        <f>E15</f>
        <v>浜田SSS</v>
      </c>
      <c r="U16" s="333"/>
      <c r="V16" s="333"/>
      <c r="W16" s="333"/>
      <c r="X16" s="333"/>
      <c r="Y16" s="334" t="str">
        <f>O15</f>
        <v>駒越小SSS</v>
      </c>
      <c r="Z16" s="335"/>
      <c r="AA16" s="335"/>
      <c r="AB16" s="335"/>
      <c r="AC16" s="336"/>
    </row>
    <row r="17" spans="1:29" ht="13.5">
      <c r="A17" s="73">
        <v>3</v>
      </c>
      <c r="B17" s="346"/>
      <c r="C17" s="335"/>
      <c r="D17" s="347"/>
      <c r="E17" s="348"/>
      <c r="F17" s="349"/>
      <c r="G17" s="349"/>
      <c r="H17" s="349"/>
      <c r="I17" s="349"/>
      <c r="J17" s="335"/>
      <c r="K17" s="335"/>
      <c r="L17" s="74"/>
      <c r="M17" s="335"/>
      <c r="N17" s="335"/>
      <c r="O17" s="335"/>
      <c r="P17" s="335"/>
      <c r="Q17" s="335"/>
      <c r="R17" s="335"/>
      <c r="S17" s="335"/>
      <c r="T17" s="333"/>
      <c r="U17" s="333"/>
      <c r="V17" s="333"/>
      <c r="W17" s="333"/>
      <c r="X17" s="333"/>
      <c r="Y17" s="334"/>
      <c r="Z17" s="335"/>
      <c r="AA17" s="335"/>
      <c r="AB17" s="335"/>
      <c r="AC17" s="336"/>
    </row>
    <row r="18" spans="1:29" ht="14.25" thickBot="1">
      <c r="A18" s="75">
        <v>4</v>
      </c>
      <c r="B18" s="350"/>
      <c r="C18" s="351"/>
      <c r="D18" s="352"/>
      <c r="E18" s="353"/>
      <c r="F18" s="354"/>
      <c r="G18" s="354"/>
      <c r="H18" s="354"/>
      <c r="I18" s="354"/>
      <c r="J18" s="351"/>
      <c r="K18" s="351"/>
      <c r="L18" s="76"/>
      <c r="M18" s="351"/>
      <c r="N18" s="351"/>
      <c r="O18" s="351"/>
      <c r="P18" s="351"/>
      <c r="Q18" s="351"/>
      <c r="R18" s="351"/>
      <c r="S18" s="351"/>
      <c r="T18" s="355"/>
      <c r="U18" s="355"/>
      <c r="V18" s="355"/>
      <c r="W18" s="355"/>
      <c r="X18" s="355"/>
      <c r="Y18" s="350"/>
      <c r="Z18" s="351"/>
      <c r="AA18" s="351"/>
      <c r="AB18" s="351"/>
      <c r="AC18" s="356"/>
    </row>
    <row r="19" spans="1:12" ht="13.5">
      <c r="A19" s="79"/>
      <c r="B19" s="79"/>
      <c r="C19" s="79"/>
      <c r="D19" s="79"/>
      <c r="E19" s="79"/>
      <c r="F19" s="79"/>
      <c r="G19" s="79"/>
      <c r="H19" s="79"/>
      <c r="I19" s="79"/>
      <c r="J19" s="79"/>
      <c r="K19" s="79"/>
      <c r="L19" s="79"/>
    </row>
    <row r="20" spans="1:29" ht="14.25" thickBot="1">
      <c r="A20" s="68">
        <f>A4</f>
        <v>6</v>
      </c>
      <c r="B20" s="68" t="s">
        <v>166</v>
      </c>
      <c r="C20" s="68">
        <f>C4</f>
        <v>7</v>
      </c>
      <c r="D20" s="68" t="s">
        <v>167</v>
      </c>
      <c r="E20" s="68" t="s">
        <v>168</v>
      </c>
      <c r="F20" s="68" t="str">
        <f>F4</f>
        <v>日</v>
      </c>
      <c r="G20" s="68" t="s">
        <v>169</v>
      </c>
      <c r="H20" s="68"/>
      <c r="I20" s="69" t="s">
        <v>170</v>
      </c>
      <c r="J20" s="68"/>
      <c r="K20" s="315" t="s">
        <v>387</v>
      </c>
      <c r="L20" s="315"/>
      <c r="M20" s="315"/>
      <c r="N20" s="315"/>
      <c r="O20" s="315"/>
      <c r="P20" s="315"/>
      <c r="Q20" s="315"/>
      <c r="R20" s="315"/>
      <c r="S20" s="315"/>
      <c r="T20" s="69" t="s">
        <v>171</v>
      </c>
      <c r="U20" s="68"/>
      <c r="V20" s="68"/>
      <c r="W20" s="316" t="s">
        <v>307</v>
      </c>
      <c r="X20" s="316"/>
      <c r="Y20" s="316"/>
      <c r="Z20" s="316"/>
      <c r="AA20" s="316"/>
      <c r="AB20" s="316"/>
      <c r="AC20" s="68"/>
    </row>
    <row r="21" spans="1:29" ht="13.5">
      <c r="A21" s="317" t="s">
        <v>172</v>
      </c>
      <c r="B21" s="319" t="s">
        <v>173</v>
      </c>
      <c r="C21" s="320"/>
      <c r="D21" s="321"/>
      <c r="E21" s="325" t="s">
        <v>174</v>
      </c>
      <c r="F21" s="326"/>
      <c r="G21" s="326"/>
      <c r="H21" s="326"/>
      <c r="I21" s="326"/>
      <c r="J21" s="326"/>
      <c r="K21" s="326"/>
      <c r="L21" s="326"/>
      <c r="M21" s="326"/>
      <c r="N21" s="326"/>
      <c r="O21" s="326"/>
      <c r="P21" s="326"/>
      <c r="Q21" s="326"/>
      <c r="R21" s="326"/>
      <c r="S21" s="326"/>
      <c r="T21" s="325" t="s">
        <v>175</v>
      </c>
      <c r="U21" s="326"/>
      <c r="V21" s="326"/>
      <c r="W21" s="326"/>
      <c r="X21" s="326"/>
      <c r="Y21" s="326"/>
      <c r="Z21" s="326"/>
      <c r="AA21" s="326"/>
      <c r="AB21" s="326"/>
      <c r="AC21" s="329"/>
    </row>
    <row r="22" spans="1:29" ht="14.25" thickBot="1">
      <c r="A22" s="318"/>
      <c r="B22" s="322"/>
      <c r="C22" s="323"/>
      <c r="D22" s="324"/>
      <c r="E22" s="327"/>
      <c r="F22" s="328"/>
      <c r="G22" s="328"/>
      <c r="H22" s="328"/>
      <c r="I22" s="328"/>
      <c r="J22" s="328"/>
      <c r="K22" s="328"/>
      <c r="L22" s="328"/>
      <c r="M22" s="328"/>
      <c r="N22" s="328"/>
      <c r="O22" s="328"/>
      <c r="P22" s="328"/>
      <c r="Q22" s="328"/>
      <c r="R22" s="328"/>
      <c r="S22" s="328"/>
      <c r="T22" s="330" t="s">
        <v>183</v>
      </c>
      <c r="U22" s="330"/>
      <c r="V22" s="330"/>
      <c r="W22" s="330"/>
      <c r="X22" s="330"/>
      <c r="Y22" s="327" t="s">
        <v>184</v>
      </c>
      <c r="Z22" s="328"/>
      <c r="AA22" s="328"/>
      <c r="AB22" s="328"/>
      <c r="AC22" s="331"/>
    </row>
    <row r="23" spans="1:29" ht="14.25" thickTop="1">
      <c r="A23" s="71">
        <v>1</v>
      </c>
      <c r="B23" s="337"/>
      <c r="C23" s="338"/>
      <c r="D23" s="339"/>
      <c r="E23" s="340" t="s">
        <v>190</v>
      </c>
      <c r="F23" s="341"/>
      <c r="G23" s="341"/>
      <c r="H23" s="341"/>
      <c r="I23" s="341"/>
      <c r="J23" s="338">
        <v>0</v>
      </c>
      <c r="K23" s="338"/>
      <c r="L23" s="72" t="s">
        <v>182</v>
      </c>
      <c r="M23" s="338">
        <v>4</v>
      </c>
      <c r="N23" s="338"/>
      <c r="O23" s="338" t="s">
        <v>215</v>
      </c>
      <c r="P23" s="338"/>
      <c r="Q23" s="338"/>
      <c r="R23" s="338"/>
      <c r="S23" s="338"/>
      <c r="T23" s="342" t="str">
        <f>O24</f>
        <v>T.S.C</v>
      </c>
      <c r="U23" s="342"/>
      <c r="V23" s="342"/>
      <c r="W23" s="342"/>
      <c r="X23" s="342"/>
      <c r="Y23" s="343" t="str">
        <f>E24</f>
        <v>袖師SSS</v>
      </c>
      <c r="Z23" s="344"/>
      <c r="AA23" s="344"/>
      <c r="AB23" s="344"/>
      <c r="AC23" s="345"/>
    </row>
    <row r="24" spans="1:29" ht="13.5">
      <c r="A24" s="73">
        <v>2</v>
      </c>
      <c r="B24" s="346"/>
      <c r="C24" s="335"/>
      <c r="D24" s="347"/>
      <c r="E24" s="348" t="s">
        <v>196</v>
      </c>
      <c r="F24" s="349"/>
      <c r="G24" s="349"/>
      <c r="H24" s="349"/>
      <c r="I24" s="349"/>
      <c r="J24" s="335">
        <v>15</v>
      </c>
      <c r="K24" s="335"/>
      <c r="L24" s="74" t="s">
        <v>182</v>
      </c>
      <c r="M24" s="335">
        <v>0</v>
      </c>
      <c r="N24" s="335"/>
      <c r="O24" s="335" t="s">
        <v>191</v>
      </c>
      <c r="P24" s="335"/>
      <c r="Q24" s="335"/>
      <c r="R24" s="335"/>
      <c r="S24" s="347"/>
      <c r="T24" s="332" t="str">
        <f>E23</f>
        <v>興津SSS</v>
      </c>
      <c r="U24" s="333"/>
      <c r="V24" s="333"/>
      <c r="W24" s="333"/>
      <c r="X24" s="333"/>
      <c r="Y24" s="334" t="str">
        <f>O23</f>
        <v>由比SSS</v>
      </c>
      <c r="Z24" s="335"/>
      <c r="AA24" s="335"/>
      <c r="AB24" s="335"/>
      <c r="AC24" s="336"/>
    </row>
    <row r="25" spans="1:29" ht="13.5">
      <c r="A25" s="73">
        <v>3</v>
      </c>
      <c r="B25" s="343"/>
      <c r="C25" s="344"/>
      <c r="D25" s="373"/>
      <c r="E25" s="483" t="s">
        <v>390</v>
      </c>
      <c r="F25" s="484"/>
      <c r="G25" s="484"/>
      <c r="H25" s="484"/>
      <c r="I25" s="484"/>
      <c r="J25" s="479">
        <v>0</v>
      </c>
      <c r="K25" s="479"/>
      <c r="L25" s="136" t="s">
        <v>391</v>
      </c>
      <c r="M25" s="479">
        <v>20</v>
      </c>
      <c r="N25" s="479"/>
      <c r="O25" s="479" t="s">
        <v>392</v>
      </c>
      <c r="P25" s="479"/>
      <c r="Q25" s="479"/>
      <c r="R25" s="479"/>
      <c r="S25" s="479"/>
      <c r="T25" s="333"/>
      <c r="U25" s="333"/>
      <c r="V25" s="333"/>
      <c r="W25" s="333"/>
      <c r="X25" s="333"/>
      <c r="Y25" s="334"/>
      <c r="Z25" s="335"/>
      <c r="AA25" s="335"/>
      <c r="AB25" s="335"/>
      <c r="AC25" s="336"/>
    </row>
    <row r="26" spans="1:29" ht="14.25" thickBot="1">
      <c r="A26" s="75">
        <v>4</v>
      </c>
      <c r="B26" s="350"/>
      <c r="C26" s="351"/>
      <c r="D26" s="352"/>
      <c r="E26" s="480" t="s">
        <v>180</v>
      </c>
      <c r="F26" s="481"/>
      <c r="G26" s="481"/>
      <c r="H26" s="481"/>
      <c r="I26" s="481"/>
      <c r="J26" s="482">
        <v>1</v>
      </c>
      <c r="K26" s="482"/>
      <c r="L26" s="137"/>
      <c r="M26" s="482">
        <v>0</v>
      </c>
      <c r="N26" s="482"/>
      <c r="O26" s="482" t="s">
        <v>196</v>
      </c>
      <c r="P26" s="482"/>
      <c r="Q26" s="482"/>
      <c r="R26" s="482"/>
      <c r="S26" s="482"/>
      <c r="T26" s="355"/>
      <c r="U26" s="355"/>
      <c r="V26" s="355"/>
      <c r="W26" s="355"/>
      <c r="X26" s="355"/>
      <c r="Y26" s="350"/>
      <c r="Z26" s="351"/>
      <c r="AA26" s="351"/>
      <c r="AB26" s="351"/>
      <c r="AC26" s="356"/>
    </row>
    <row r="27" spans="1:12" ht="13.5">
      <c r="A27" s="79"/>
      <c r="B27" s="79"/>
      <c r="C27" s="79"/>
      <c r="D27" s="79"/>
      <c r="E27" s="79"/>
      <c r="F27" s="79"/>
      <c r="G27" s="79"/>
      <c r="H27" s="79"/>
      <c r="I27" s="79"/>
      <c r="J27" s="79"/>
      <c r="K27" s="79"/>
      <c r="L27" s="79"/>
    </row>
    <row r="28" spans="1:29" ht="14.25" thickBot="1">
      <c r="A28" s="68">
        <f>A4</f>
        <v>6</v>
      </c>
      <c r="B28" s="68" t="s">
        <v>166</v>
      </c>
      <c r="C28" s="68">
        <f>C4</f>
        <v>7</v>
      </c>
      <c r="D28" s="68" t="s">
        <v>167</v>
      </c>
      <c r="E28" s="68" t="s">
        <v>168</v>
      </c>
      <c r="F28" s="68" t="str">
        <f>F4</f>
        <v>日</v>
      </c>
      <c r="G28" s="68" t="s">
        <v>169</v>
      </c>
      <c r="H28" s="68"/>
      <c r="I28" s="69" t="s">
        <v>170</v>
      </c>
      <c r="J28" s="68"/>
      <c r="K28" s="315" t="s">
        <v>384</v>
      </c>
      <c r="L28" s="315"/>
      <c r="M28" s="315"/>
      <c r="N28" s="315"/>
      <c r="O28" s="315"/>
      <c r="P28" s="315"/>
      <c r="Q28" s="315"/>
      <c r="R28" s="315"/>
      <c r="S28" s="315"/>
      <c r="T28" s="69" t="s">
        <v>171</v>
      </c>
      <c r="U28" s="68"/>
      <c r="V28" s="68"/>
      <c r="W28" s="316" t="s">
        <v>308</v>
      </c>
      <c r="X28" s="316"/>
      <c r="Y28" s="316"/>
      <c r="Z28" s="316"/>
      <c r="AA28" s="316"/>
      <c r="AB28" s="316"/>
      <c r="AC28" s="68"/>
    </row>
    <row r="29" spans="1:29" ht="13.5">
      <c r="A29" s="317" t="s">
        <v>172</v>
      </c>
      <c r="B29" s="319" t="s">
        <v>173</v>
      </c>
      <c r="C29" s="320"/>
      <c r="D29" s="321"/>
      <c r="E29" s="325" t="s">
        <v>174</v>
      </c>
      <c r="F29" s="326"/>
      <c r="G29" s="326"/>
      <c r="H29" s="326"/>
      <c r="I29" s="326"/>
      <c r="J29" s="326"/>
      <c r="K29" s="326"/>
      <c r="L29" s="326"/>
      <c r="M29" s="326"/>
      <c r="N29" s="326"/>
      <c r="O29" s="326"/>
      <c r="P29" s="326"/>
      <c r="Q29" s="326"/>
      <c r="R29" s="326"/>
      <c r="S29" s="326"/>
      <c r="T29" s="325" t="s">
        <v>175</v>
      </c>
      <c r="U29" s="326"/>
      <c r="V29" s="326"/>
      <c r="W29" s="326"/>
      <c r="X29" s="326"/>
      <c r="Y29" s="326"/>
      <c r="Z29" s="326"/>
      <c r="AA29" s="326"/>
      <c r="AB29" s="326"/>
      <c r="AC29" s="329"/>
    </row>
    <row r="30" spans="1:29" ht="14.25" thickBot="1">
      <c r="A30" s="318"/>
      <c r="B30" s="322"/>
      <c r="C30" s="323"/>
      <c r="D30" s="324"/>
      <c r="E30" s="327"/>
      <c r="F30" s="328"/>
      <c r="G30" s="328"/>
      <c r="H30" s="328"/>
      <c r="I30" s="328"/>
      <c r="J30" s="328"/>
      <c r="K30" s="328"/>
      <c r="L30" s="328"/>
      <c r="M30" s="328"/>
      <c r="N30" s="328"/>
      <c r="O30" s="328"/>
      <c r="P30" s="328"/>
      <c r="Q30" s="328"/>
      <c r="R30" s="328"/>
      <c r="S30" s="328"/>
      <c r="T30" s="330" t="s">
        <v>183</v>
      </c>
      <c r="U30" s="330"/>
      <c r="V30" s="330"/>
      <c r="W30" s="330"/>
      <c r="X30" s="330"/>
      <c r="Y30" s="327" t="s">
        <v>184</v>
      </c>
      <c r="Z30" s="328"/>
      <c r="AA30" s="328"/>
      <c r="AB30" s="328"/>
      <c r="AC30" s="331"/>
    </row>
    <row r="31" spans="1:29" ht="14.25" thickTop="1">
      <c r="A31" s="71">
        <v>1</v>
      </c>
      <c r="B31" s="337"/>
      <c r="C31" s="338"/>
      <c r="D31" s="339"/>
      <c r="E31" s="340" t="s">
        <v>205</v>
      </c>
      <c r="F31" s="341"/>
      <c r="G31" s="341"/>
      <c r="H31" s="341"/>
      <c r="I31" s="341"/>
      <c r="J31" s="338">
        <v>1</v>
      </c>
      <c r="K31" s="338"/>
      <c r="L31" s="72" t="s">
        <v>182</v>
      </c>
      <c r="M31" s="338">
        <v>1</v>
      </c>
      <c r="N31" s="338"/>
      <c r="O31" s="338" t="s">
        <v>203</v>
      </c>
      <c r="P31" s="338"/>
      <c r="Q31" s="338"/>
      <c r="R31" s="338"/>
      <c r="S31" s="338"/>
      <c r="T31" s="342" t="str">
        <f>O32</f>
        <v>RISE SC</v>
      </c>
      <c r="U31" s="342"/>
      <c r="V31" s="342"/>
      <c r="W31" s="342"/>
      <c r="X31" s="342"/>
      <c r="Y31" s="343" t="str">
        <f>E32</f>
        <v>三保FC</v>
      </c>
      <c r="Z31" s="344"/>
      <c r="AA31" s="344"/>
      <c r="AB31" s="344"/>
      <c r="AC31" s="345"/>
    </row>
    <row r="32" spans="1:29" ht="13.5">
      <c r="A32" s="73">
        <v>2</v>
      </c>
      <c r="B32" s="346"/>
      <c r="C32" s="335"/>
      <c r="D32" s="347"/>
      <c r="E32" s="348" t="s">
        <v>214</v>
      </c>
      <c r="F32" s="349"/>
      <c r="G32" s="349"/>
      <c r="H32" s="349"/>
      <c r="I32" s="349"/>
      <c r="J32" s="335">
        <v>0</v>
      </c>
      <c r="K32" s="335"/>
      <c r="L32" s="74" t="s">
        <v>182</v>
      </c>
      <c r="M32" s="335">
        <v>1</v>
      </c>
      <c r="N32" s="335"/>
      <c r="O32" s="335" t="s">
        <v>204</v>
      </c>
      <c r="P32" s="335"/>
      <c r="Q32" s="335"/>
      <c r="R32" s="335"/>
      <c r="S32" s="335"/>
      <c r="T32" s="332" t="str">
        <f>E31</f>
        <v>清水北SSS</v>
      </c>
      <c r="U32" s="333"/>
      <c r="V32" s="333"/>
      <c r="W32" s="333"/>
      <c r="X32" s="333"/>
      <c r="Y32" s="334" t="str">
        <f>O31</f>
        <v>VALOR FC</v>
      </c>
      <c r="Z32" s="335"/>
      <c r="AA32" s="335"/>
      <c r="AB32" s="335"/>
      <c r="AC32" s="336"/>
    </row>
    <row r="33" spans="1:29" ht="13.5">
      <c r="A33" s="73">
        <v>3</v>
      </c>
      <c r="B33" s="346"/>
      <c r="C33" s="335"/>
      <c r="D33" s="347"/>
      <c r="E33" s="348"/>
      <c r="F33" s="349"/>
      <c r="G33" s="349"/>
      <c r="H33" s="349"/>
      <c r="I33" s="349"/>
      <c r="J33" s="335"/>
      <c r="K33" s="335"/>
      <c r="L33" s="74"/>
      <c r="M33" s="335"/>
      <c r="N33" s="335"/>
      <c r="O33" s="335"/>
      <c r="P33" s="335"/>
      <c r="Q33" s="335"/>
      <c r="R33" s="335"/>
      <c r="S33" s="335"/>
      <c r="T33" s="333"/>
      <c r="U33" s="333"/>
      <c r="V33" s="333"/>
      <c r="W33" s="333"/>
      <c r="X33" s="333"/>
      <c r="Y33" s="334"/>
      <c r="Z33" s="335"/>
      <c r="AA33" s="335"/>
      <c r="AB33" s="335"/>
      <c r="AC33" s="336"/>
    </row>
    <row r="34" spans="1:29" ht="14.25" thickBot="1">
      <c r="A34" s="75">
        <v>4</v>
      </c>
      <c r="B34" s="350"/>
      <c r="C34" s="351"/>
      <c r="D34" s="352"/>
      <c r="E34" s="353"/>
      <c r="F34" s="354"/>
      <c r="G34" s="354"/>
      <c r="H34" s="354"/>
      <c r="I34" s="354"/>
      <c r="J34" s="351"/>
      <c r="K34" s="351"/>
      <c r="L34" s="76"/>
      <c r="M34" s="351"/>
      <c r="N34" s="351"/>
      <c r="O34" s="351"/>
      <c r="P34" s="351"/>
      <c r="Q34" s="351"/>
      <c r="R34" s="351"/>
      <c r="S34" s="351"/>
      <c r="T34" s="355"/>
      <c r="U34" s="355"/>
      <c r="V34" s="355"/>
      <c r="W34" s="355"/>
      <c r="X34" s="355"/>
      <c r="Y34" s="350"/>
      <c r="Z34" s="351"/>
      <c r="AA34" s="351"/>
      <c r="AB34" s="351"/>
      <c r="AC34" s="356"/>
    </row>
    <row r="35" spans="1:12" ht="13.5">
      <c r="A35" s="79"/>
      <c r="B35" s="79"/>
      <c r="C35" s="79"/>
      <c r="D35" s="79"/>
      <c r="E35" s="79"/>
      <c r="F35" s="79"/>
      <c r="G35" s="79"/>
      <c r="H35" s="79"/>
      <c r="I35" s="79"/>
      <c r="J35" s="79"/>
      <c r="K35" s="79"/>
      <c r="L35" s="79"/>
    </row>
    <row r="36" spans="1:29" ht="14.25" thickBot="1">
      <c r="A36" s="68">
        <f>A4</f>
        <v>6</v>
      </c>
      <c r="B36" s="68" t="s">
        <v>166</v>
      </c>
      <c r="C36" s="68">
        <f>C4</f>
        <v>7</v>
      </c>
      <c r="D36" s="68" t="s">
        <v>167</v>
      </c>
      <c r="E36" s="68" t="s">
        <v>168</v>
      </c>
      <c r="F36" s="68" t="str">
        <f>F4</f>
        <v>日</v>
      </c>
      <c r="G36" s="68" t="s">
        <v>169</v>
      </c>
      <c r="H36" s="68"/>
      <c r="I36" s="69" t="s">
        <v>170</v>
      </c>
      <c r="J36" s="68"/>
      <c r="K36" s="315" t="s">
        <v>309</v>
      </c>
      <c r="L36" s="315"/>
      <c r="M36" s="315"/>
      <c r="N36" s="315"/>
      <c r="O36" s="315"/>
      <c r="P36" s="315"/>
      <c r="Q36" s="315"/>
      <c r="R36" s="315"/>
      <c r="S36" s="315"/>
      <c r="T36" s="69" t="s">
        <v>171</v>
      </c>
      <c r="U36" s="68"/>
      <c r="V36" s="68"/>
      <c r="W36" s="316" t="s">
        <v>310</v>
      </c>
      <c r="X36" s="316"/>
      <c r="Y36" s="316"/>
      <c r="Z36" s="316"/>
      <c r="AA36" s="316"/>
      <c r="AB36" s="316"/>
      <c r="AC36" s="68"/>
    </row>
    <row r="37" spans="1:29" ht="13.5">
      <c r="A37" s="317" t="s">
        <v>172</v>
      </c>
      <c r="B37" s="319" t="s">
        <v>173</v>
      </c>
      <c r="C37" s="320"/>
      <c r="D37" s="321"/>
      <c r="E37" s="325" t="s">
        <v>174</v>
      </c>
      <c r="F37" s="326"/>
      <c r="G37" s="326"/>
      <c r="H37" s="326"/>
      <c r="I37" s="326"/>
      <c r="J37" s="326"/>
      <c r="K37" s="326"/>
      <c r="L37" s="326"/>
      <c r="M37" s="326"/>
      <c r="N37" s="326"/>
      <c r="O37" s="326"/>
      <c r="P37" s="326"/>
      <c r="Q37" s="326"/>
      <c r="R37" s="326"/>
      <c r="S37" s="326"/>
      <c r="T37" s="325" t="s">
        <v>175</v>
      </c>
      <c r="U37" s="326"/>
      <c r="V37" s="326"/>
      <c r="W37" s="326"/>
      <c r="X37" s="326"/>
      <c r="Y37" s="326"/>
      <c r="Z37" s="326"/>
      <c r="AA37" s="326"/>
      <c r="AB37" s="326"/>
      <c r="AC37" s="329"/>
    </row>
    <row r="38" spans="1:29" ht="14.25" thickBot="1">
      <c r="A38" s="318"/>
      <c r="B38" s="322"/>
      <c r="C38" s="323"/>
      <c r="D38" s="324"/>
      <c r="E38" s="327"/>
      <c r="F38" s="328"/>
      <c r="G38" s="328"/>
      <c r="H38" s="328"/>
      <c r="I38" s="328"/>
      <c r="J38" s="328"/>
      <c r="K38" s="328"/>
      <c r="L38" s="328"/>
      <c r="M38" s="328"/>
      <c r="N38" s="328"/>
      <c r="O38" s="328"/>
      <c r="P38" s="328"/>
      <c r="Q38" s="328"/>
      <c r="R38" s="328"/>
      <c r="S38" s="328"/>
      <c r="T38" s="330" t="s">
        <v>183</v>
      </c>
      <c r="U38" s="330"/>
      <c r="V38" s="330"/>
      <c r="W38" s="330"/>
      <c r="X38" s="330"/>
      <c r="Y38" s="327" t="s">
        <v>184</v>
      </c>
      <c r="Z38" s="328"/>
      <c r="AA38" s="328"/>
      <c r="AB38" s="328"/>
      <c r="AC38" s="331"/>
    </row>
    <row r="39" spans="1:29" ht="14.25" thickTop="1">
      <c r="A39" s="71">
        <v>1</v>
      </c>
      <c r="B39" s="337"/>
      <c r="C39" s="338"/>
      <c r="D39" s="339"/>
      <c r="E39" s="340" t="s">
        <v>208</v>
      </c>
      <c r="F39" s="341"/>
      <c r="G39" s="341"/>
      <c r="H39" s="341"/>
      <c r="I39" s="341"/>
      <c r="J39" s="338">
        <v>0</v>
      </c>
      <c r="K39" s="338"/>
      <c r="L39" s="72" t="s">
        <v>182</v>
      </c>
      <c r="M39" s="338">
        <v>9</v>
      </c>
      <c r="N39" s="338"/>
      <c r="O39" s="338" t="s">
        <v>233</v>
      </c>
      <c r="P39" s="338"/>
      <c r="Q39" s="338"/>
      <c r="R39" s="338"/>
      <c r="S39" s="338"/>
      <c r="T39" s="359" t="str">
        <f>E39</f>
        <v>辻SSS</v>
      </c>
      <c r="U39" s="342"/>
      <c r="V39" s="342"/>
      <c r="W39" s="342"/>
      <c r="X39" s="342"/>
      <c r="Y39" s="343" t="str">
        <f>O39</f>
        <v>清水クラブSS</v>
      </c>
      <c r="Z39" s="344"/>
      <c r="AA39" s="344"/>
      <c r="AB39" s="344"/>
      <c r="AC39" s="345"/>
    </row>
    <row r="40" spans="1:29" ht="13.5">
      <c r="A40" s="73">
        <v>2</v>
      </c>
      <c r="B40" s="346"/>
      <c r="C40" s="335"/>
      <c r="D40" s="347"/>
      <c r="E40" s="348"/>
      <c r="F40" s="349"/>
      <c r="G40" s="349"/>
      <c r="H40" s="349"/>
      <c r="I40" s="349"/>
      <c r="J40" s="335"/>
      <c r="K40" s="335"/>
      <c r="L40" s="74"/>
      <c r="M40" s="335"/>
      <c r="N40" s="335"/>
      <c r="O40" s="335"/>
      <c r="P40" s="335"/>
      <c r="Q40" s="335"/>
      <c r="R40" s="335"/>
      <c r="S40" s="335"/>
      <c r="T40" s="332"/>
      <c r="U40" s="333"/>
      <c r="V40" s="333"/>
      <c r="W40" s="333"/>
      <c r="X40" s="333"/>
      <c r="Y40" s="334"/>
      <c r="Z40" s="335"/>
      <c r="AA40" s="335"/>
      <c r="AB40" s="335"/>
      <c r="AC40" s="336"/>
    </row>
    <row r="41" spans="1:29" ht="13.5">
      <c r="A41" s="73">
        <v>3</v>
      </c>
      <c r="B41" s="346"/>
      <c r="C41" s="335"/>
      <c r="D41" s="347"/>
      <c r="E41" s="348"/>
      <c r="F41" s="349"/>
      <c r="G41" s="349"/>
      <c r="H41" s="349"/>
      <c r="I41" s="349"/>
      <c r="J41" s="335"/>
      <c r="K41" s="335"/>
      <c r="L41" s="74"/>
      <c r="M41" s="335"/>
      <c r="N41" s="335"/>
      <c r="O41" s="335"/>
      <c r="P41" s="335"/>
      <c r="Q41" s="335"/>
      <c r="R41" s="335"/>
      <c r="S41" s="335"/>
      <c r="T41" s="333"/>
      <c r="U41" s="333"/>
      <c r="V41" s="333"/>
      <c r="W41" s="333"/>
      <c r="X41" s="333"/>
      <c r="Y41" s="334"/>
      <c r="Z41" s="335"/>
      <c r="AA41" s="335"/>
      <c r="AB41" s="335"/>
      <c r="AC41" s="336"/>
    </row>
    <row r="42" spans="1:29" ht="14.25" thickBot="1">
      <c r="A42" s="75">
        <v>4</v>
      </c>
      <c r="B42" s="350"/>
      <c r="C42" s="351"/>
      <c r="D42" s="352"/>
      <c r="E42" s="353"/>
      <c r="F42" s="354"/>
      <c r="G42" s="354"/>
      <c r="H42" s="354"/>
      <c r="I42" s="354"/>
      <c r="J42" s="351"/>
      <c r="K42" s="351"/>
      <c r="L42" s="76"/>
      <c r="M42" s="351"/>
      <c r="N42" s="351"/>
      <c r="O42" s="351"/>
      <c r="P42" s="351"/>
      <c r="Q42" s="351"/>
      <c r="R42" s="351"/>
      <c r="S42" s="351"/>
      <c r="T42" s="355"/>
      <c r="U42" s="355"/>
      <c r="V42" s="355"/>
      <c r="W42" s="355"/>
      <c r="X42" s="355"/>
      <c r="Y42" s="350"/>
      <c r="Z42" s="351"/>
      <c r="AA42" s="351"/>
      <c r="AB42" s="351"/>
      <c r="AC42" s="356"/>
    </row>
  </sheetData>
  <sheetProtection/>
  <mergeCells count="182">
    <mergeCell ref="Y41:AC41"/>
    <mergeCell ref="B42:D42"/>
    <mergeCell ref="E42:I42"/>
    <mergeCell ref="J42:K42"/>
    <mergeCell ref="M42:N42"/>
    <mergeCell ref="O42:S42"/>
    <mergeCell ref="T42:X42"/>
    <mergeCell ref="Y42:AC42"/>
    <mergeCell ref="B41:D41"/>
    <mergeCell ref="E41:I41"/>
    <mergeCell ref="J41:K41"/>
    <mergeCell ref="M41:N41"/>
    <mergeCell ref="O41:S41"/>
    <mergeCell ref="T41:X41"/>
    <mergeCell ref="Y39:AC39"/>
    <mergeCell ref="B40:D40"/>
    <mergeCell ref="E40:I40"/>
    <mergeCell ref="J40:K40"/>
    <mergeCell ref="M40:N40"/>
    <mergeCell ref="O40:S40"/>
    <mergeCell ref="T40:X40"/>
    <mergeCell ref="Y40:AC40"/>
    <mergeCell ref="B39:D39"/>
    <mergeCell ref="E39:I39"/>
    <mergeCell ref="J39:K39"/>
    <mergeCell ref="M39:N39"/>
    <mergeCell ref="O39:S39"/>
    <mergeCell ref="T39:X39"/>
    <mergeCell ref="K36:S36"/>
    <mergeCell ref="W36:AB36"/>
    <mergeCell ref="A37:A38"/>
    <mergeCell ref="B37:D38"/>
    <mergeCell ref="E37:S38"/>
    <mergeCell ref="T37:AC37"/>
    <mergeCell ref="T38:X38"/>
    <mergeCell ref="Y38:AC38"/>
    <mergeCell ref="Y33:AC33"/>
    <mergeCell ref="B34:D34"/>
    <mergeCell ref="E34:I34"/>
    <mergeCell ref="J34:K34"/>
    <mergeCell ref="M34:N34"/>
    <mergeCell ref="O34:S34"/>
    <mergeCell ref="T34:X34"/>
    <mergeCell ref="Y34:AC34"/>
    <mergeCell ref="B33:D33"/>
    <mergeCell ref="E33:I33"/>
    <mergeCell ref="J33:K33"/>
    <mergeCell ref="M33:N33"/>
    <mergeCell ref="O33:S33"/>
    <mergeCell ref="T33:X33"/>
    <mergeCell ref="Y31:AC31"/>
    <mergeCell ref="B32:D32"/>
    <mergeCell ref="E32:I32"/>
    <mergeCell ref="J32:K32"/>
    <mergeCell ref="M32:N32"/>
    <mergeCell ref="O32:S32"/>
    <mergeCell ref="T32:X32"/>
    <mergeCell ref="Y32:AC32"/>
    <mergeCell ref="B31:D31"/>
    <mergeCell ref="E31:I31"/>
    <mergeCell ref="J31:K31"/>
    <mergeCell ref="M31:N31"/>
    <mergeCell ref="O31:S31"/>
    <mergeCell ref="T31:X31"/>
    <mergeCell ref="K28:S28"/>
    <mergeCell ref="W28:AB28"/>
    <mergeCell ref="A29:A30"/>
    <mergeCell ref="B29:D30"/>
    <mergeCell ref="E29:S30"/>
    <mergeCell ref="T29:AC29"/>
    <mergeCell ref="T30:X30"/>
    <mergeCell ref="Y30:AC30"/>
    <mergeCell ref="Y25:AC25"/>
    <mergeCell ref="B26:D26"/>
    <mergeCell ref="E26:I26"/>
    <mergeCell ref="J26:K26"/>
    <mergeCell ref="M26:N26"/>
    <mergeCell ref="O26:S26"/>
    <mergeCell ref="T26:X26"/>
    <mergeCell ref="Y26:AC26"/>
    <mergeCell ref="B25:D25"/>
    <mergeCell ref="E25:I25"/>
    <mergeCell ref="J25:K25"/>
    <mergeCell ref="M25:N25"/>
    <mergeCell ref="O25:S25"/>
    <mergeCell ref="T25:X25"/>
    <mergeCell ref="Y23:AC23"/>
    <mergeCell ref="B24:D24"/>
    <mergeCell ref="E24:I24"/>
    <mergeCell ref="J24:K24"/>
    <mergeCell ref="M24:N24"/>
    <mergeCell ref="O24:S24"/>
    <mergeCell ref="T24:X24"/>
    <mergeCell ref="Y24:AC24"/>
    <mergeCell ref="B23:D23"/>
    <mergeCell ref="E23:I23"/>
    <mergeCell ref="J23:K23"/>
    <mergeCell ref="M23:N23"/>
    <mergeCell ref="O23:S23"/>
    <mergeCell ref="T23:X23"/>
    <mergeCell ref="K20:S20"/>
    <mergeCell ref="W20:AB20"/>
    <mergeCell ref="A21:A22"/>
    <mergeCell ref="B21:D22"/>
    <mergeCell ref="E21:S22"/>
    <mergeCell ref="T21:AC21"/>
    <mergeCell ref="T22:X22"/>
    <mergeCell ref="Y22:AC22"/>
    <mergeCell ref="Y17:AC17"/>
    <mergeCell ref="B18:D18"/>
    <mergeCell ref="E18:I18"/>
    <mergeCell ref="J18:K18"/>
    <mergeCell ref="M18:N18"/>
    <mergeCell ref="O18:S18"/>
    <mergeCell ref="T18:X18"/>
    <mergeCell ref="Y18:AC18"/>
    <mergeCell ref="B17:D17"/>
    <mergeCell ref="E17:I17"/>
    <mergeCell ref="J17:K17"/>
    <mergeCell ref="M17:N17"/>
    <mergeCell ref="O17:S17"/>
    <mergeCell ref="T17:X17"/>
    <mergeCell ref="Y15:AC15"/>
    <mergeCell ref="B16:D16"/>
    <mergeCell ref="E16:I16"/>
    <mergeCell ref="J16:K16"/>
    <mergeCell ref="M16:N16"/>
    <mergeCell ref="O16:S16"/>
    <mergeCell ref="T16:X16"/>
    <mergeCell ref="Y16:AC16"/>
    <mergeCell ref="B15:D15"/>
    <mergeCell ref="E15:I15"/>
    <mergeCell ref="J15:K15"/>
    <mergeCell ref="M15:N15"/>
    <mergeCell ref="O15:S15"/>
    <mergeCell ref="T15:X15"/>
    <mergeCell ref="K12:S12"/>
    <mergeCell ref="W12:AB12"/>
    <mergeCell ref="A13:A14"/>
    <mergeCell ref="B13:D14"/>
    <mergeCell ref="E13:S14"/>
    <mergeCell ref="T13:AC13"/>
    <mergeCell ref="T14:X14"/>
    <mergeCell ref="Y14:AC14"/>
    <mergeCell ref="Y9:AC9"/>
    <mergeCell ref="B10:D10"/>
    <mergeCell ref="E10:I10"/>
    <mergeCell ref="J10:K10"/>
    <mergeCell ref="M10:N10"/>
    <mergeCell ref="O10:S10"/>
    <mergeCell ref="T10:X10"/>
    <mergeCell ref="Y10:AC10"/>
    <mergeCell ref="B9:D9"/>
    <mergeCell ref="E9:I9"/>
    <mergeCell ref="J9:K9"/>
    <mergeCell ref="M9:N9"/>
    <mergeCell ref="O9:S9"/>
    <mergeCell ref="T9:X9"/>
    <mergeCell ref="Y7:AC7"/>
    <mergeCell ref="B8:D8"/>
    <mergeCell ref="E8:I8"/>
    <mergeCell ref="J8:K8"/>
    <mergeCell ref="M8:N8"/>
    <mergeCell ref="O8:S8"/>
    <mergeCell ref="T8:X8"/>
    <mergeCell ref="Y8:AC8"/>
    <mergeCell ref="B7:D7"/>
    <mergeCell ref="E7:I7"/>
    <mergeCell ref="J7:K7"/>
    <mergeCell ref="M7:N7"/>
    <mergeCell ref="O7:S7"/>
    <mergeCell ref="T7:X7"/>
    <mergeCell ref="A1:AB1"/>
    <mergeCell ref="A3:AB3"/>
    <mergeCell ref="K4:S4"/>
    <mergeCell ref="W4:AB4"/>
    <mergeCell ref="A5:A6"/>
    <mergeCell ref="B5:D6"/>
    <mergeCell ref="E5:S6"/>
    <mergeCell ref="T5:AC5"/>
    <mergeCell ref="T6:X6"/>
    <mergeCell ref="Y6:AC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70C0"/>
  </sheetPr>
  <dimension ref="A1:AC42"/>
  <sheetViews>
    <sheetView zoomScalePageLayoutView="0" workbookViewId="0" topLeftCell="C1">
      <selection activeCell="AE19" sqref="AE19"/>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9" ht="18.75">
      <c r="A3" s="276" t="s">
        <v>250</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49"/>
    </row>
    <row r="4" spans="1:29" ht="14.25" thickBot="1">
      <c r="A4" s="68">
        <f>A20</f>
        <v>6</v>
      </c>
      <c r="B4" s="68" t="s">
        <v>166</v>
      </c>
      <c r="C4" s="68">
        <f>C20</f>
        <v>12</v>
      </c>
      <c r="D4" s="68" t="s">
        <v>167</v>
      </c>
      <c r="E4" s="68" t="s">
        <v>168</v>
      </c>
      <c r="F4" s="68" t="s">
        <v>176</v>
      </c>
      <c r="G4" s="68" t="s">
        <v>169</v>
      </c>
      <c r="H4" s="68"/>
      <c r="I4" s="69" t="s">
        <v>170</v>
      </c>
      <c r="J4" s="68"/>
      <c r="K4" s="315" t="s">
        <v>187</v>
      </c>
      <c r="L4" s="315"/>
      <c r="M4" s="315"/>
      <c r="N4" s="315"/>
      <c r="O4" s="315"/>
      <c r="P4" s="315"/>
      <c r="Q4" s="315"/>
      <c r="R4" s="315"/>
      <c r="S4" s="315"/>
      <c r="T4" s="69" t="s">
        <v>171</v>
      </c>
      <c r="U4" s="68"/>
      <c r="V4" s="68"/>
      <c r="W4" s="316" t="s">
        <v>215</v>
      </c>
      <c r="X4" s="316"/>
      <c r="Y4" s="316"/>
      <c r="Z4" s="316"/>
      <c r="AA4" s="316"/>
      <c r="AB4" s="316"/>
      <c r="AC4" s="68"/>
    </row>
    <row r="5" spans="1:29" ht="13.5">
      <c r="A5" s="317" t="s">
        <v>172</v>
      </c>
      <c r="B5" s="319" t="s">
        <v>173</v>
      </c>
      <c r="C5" s="320"/>
      <c r="D5" s="321"/>
      <c r="E5" s="325" t="s">
        <v>174</v>
      </c>
      <c r="F5" s="326"/>
      <c r="G5" s="326"/>
      <c r="H5" s="326"/>
      <c r="I5" s="326"/>
      <c r="J5" s="326"/>
      <c r="K5" s="326"/>
      <c r="L5" s="326"/>
      <c r="M5" s="326"/>
      <c r="N5" s="326"/>
      <c r="O5" s="326"/>
      <c r="P5" s="326"/>
      <c r="Q5" s="326"/>
      <c r="R5" s="326"/>
      <c r="S5" s="326"/>
      <c r="T5" s="325" t="s">
        <v>175</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183</v>
      </c>
      <c r="U6" s="330"/>
      <c r="V6" s="330"/>
      <c r="W6" s="330"/>
      <c r="X6" s="330"/>
      <c r="Y6" s="327" t="s">
        <v>184</v>
      </c>
      <c r="Z6" s="328"/>
      <c r="AA6" s="328"/>
      <c r="AB6" s="328"/>
      <c r="AC6" s="331"/>
    </row>
    <row r="7" spans="1:29" ht="14.25" thickTop="1">
      <c r="A7" s="71">
        <v>1</v>
      </c>
      <c r="B7" s="337"/>
      <c r="C7" s="338"/>
      <c r="D7" s="339"/>
      <c r="E7" s="340" t="s">
        <v>191</v>
      </c>
      <c r="F7" s="341"/>
      <c r="G7" s="341"/>
      <c r="H7" s="341"/>
      <c r="I7" s="341"/>
      <c r="J7" s="338">
        <v>0</v>
      </c>
      <c r="K7" s="338"/>
      <c r="L7" s="72" t="s">
        <v>182</v>
      </c>
      <c r="M7" s="338">
        <v>11</v>
      </c>
      <c r="N7" s="338"/>
      <c r="O7" s="338" t="s">
        <v>199</v>
      </c>
      <c r="P7" s="338"/>
      <c r="Q7" s="338"/>
      <c r="R7" s="338"/>
      <c r="S7" s="338"/>
      <c r="T7" s="342" t="str">
        <f>O8</f>
        <v>三保FC</v>
      </c>
      <c r="U7" s="342"/>
      <c r="V7" s="342"/>
      <c r="W7" s="342"/>
      <c r="X7" s="342"/>
      <c r="Y7" s="343" t="str">
        <f>E8</f>
        <v>由比SSS</v>
      </c>
      <c r="Z7" s="344"/>
      <c r="AA7" s="344"/>
      <c r="AB7" s="344"/>
      <c r="AC7" s="345"/>
    </row>
    <row r="8" spans="1:29" ht="13.5">
      <c r="A8" s="73">
        <v>2</v>
      </c>
      <c r="B8" s="346"/>
      <c r="C8" s="335"/>
      <c r="D8" s="347"/>
      <c r="E8" s="348" t="s">
        <v>215</v>
      </c>
      <c r="F8" s="349"/>
      <c r="G8" s="349"/>
      <c r="H8" s="349"/>
      <c r="I8" s="349"/>
      <c r="J8" s="335">
        <v>2</v>
      </c>
      <c r="K8" s="335"/>
      <c r="L8" s="74" t="s">
        <v>182</v>
      </c>
      <c r="M8" s="335">
        <v>1</v>
      </c>
      <c r="N8" s="335"/>
      <c r="O8" s="335" t="s">
        <v>214</v>
      </c>
      <c r="P8" s="335"/>
      <c r="Q8" s="335"/>
      <c r="R8" s="335"/>
      <c r="S8" s="335"/>
      <c r="T8" s="332" t="str">
        <f>E7</f>
        <v>T.S.C</v>
      </c>
      <c r="U8" s="333"/>
      <c r="V8" s="333"/>
      <c r="W8" s="333"/>
      <c r="X8" s="333"/>
      <c r="Y8" s="334" t="str">
        <f>O7</f>
        <v>清水ヴァーモス</v>
      </c>
      <c r="Z8" s="335"/>
      <c r="AA8" s="335"/>
      <c r="AB8" s="335"/>
      <c r="AC8" s="336"/>
    </row>
    <row r="9" spans="1:29" ht="13.5">
      <c r="A9" s="73">
        <v>3</v>
      </c>
      <c r="B9" s="346"/>
      <c r="C9" s="335"/>
      <c r="D9" s="347"/>
      <c r="E9" s="348"/>
      <c r="F9" s="349"/>
      <c r="G9" s="349"/>
      <c r="H9" s="349"/>
      <c r="I9" s="349"/>
      <c r="J9" s="335"/>
      <c r="K9" s="335"/>
      <c r="L9" s="74"/>
      <c r="M9" s="335"/>
      <c r="N9" s="335"/>
      <c r="O9" s="335"/>
      <c r="P9" s="335"/>
      <c r="Q9" s="335"/>
      <c r="R9" s="335"/>
      <c r="S9" s="335"/>
      <c r="T9" s="333"/>
      <c r="U9" s="333"/>
      <c r="V9" s="333"/>
      <c r="W9" s="333"/>
      <c r="X9" s="333"/>
      <c r="Y9" s="334"/>
      <c r="Z9" s="335"/>
      <c r="AA9" s="335"/>
      <c r="AB9" s="335"/>
      <c r="AC9" s="336"/>
    </row>
    <row r="10" spans="1:29" ht="14.25" thickBot="1">
      <c r="A10" s="75">
        <v>4</v>
      </c>
      <c r="B10" s="350"/>
      <c r="C10" s="351"/>
      <c r="D10" s="352"/>
      <c r="E10" s="353"/>
      <c r="F10" s="354"/>
      <c r="G10" s="354"/>
      <c r="H10" s="354"/>
      <c r="I10" s="354"/>
      <c r="J10" s="351"/>
      <c r="K10" s="351"/>
      <c r="L10" s="76"/>
      <c r="M10" s="351"/>
      <c r="N10" s="351"/>
      <c r="O10" s="351"/>
      <c r="P10" s="351"/>
      <c r="Q10" s="351"/>
      <c r="R10" s="351"/>
      <c r="S10" s="351"/>
      <c r="T10" s="355"/>
      <c r="U10" s="355"/>
      <c r="V10" s="355"/>
      <c r="W10" s="355"/>
      <c r="X10" s="355"/>
      <c r="Y10" s="350"/>
      <c r="Z10" s="351"/>
      <c r="AA10" s="351"/>
      <c r="AB10" s="351"/>
      <c r="AC10" s="356"/>
    </row>
    <row r="12" spans="1:29" ht="14.25" thickBot="1">
      <c r="A12" s="140">
        <v>6</v>
      </c>
      <c r="B12" s="140" t="s">
        <v>166</v>
      </c>
      <c r="C12" s="140">
        <v>12</v>
      </c>
      <c r="D12" s="140" t="s">
        <v>167</v>
      </c>
      <c r="E12" s="140" t="s">
        <v>168</v>
      </c>
      <c r="F12" s="140" t="s">
        <v>176</v>
      </c>
      <c r="G12" s="140" t="s">
        <v>169</v>
      </c>
      <c r="H12" s="140"/>
      <c r="I12" s="141" t="s">
        <v>170</v>
      </c>
      <c r="J12" s="140"/>
      <c r="K12" s="452" t="s">
        <v>195</v>
      </c>
      <c r="L12" s="452"/>
      <c r="M12" s="452"/>
      <c r="N12" s="452"/>
      <c r="O12" s="452"/>
      <c r="P12" s="452"/>
      <c r="Q12" s="452"/>
      <c r="R12" s="452"/>
      <c r="S12" s="452"/>
      <c r="T12" s="141" t="s">
        <v>171</v>
      </c>
      <c r="U12" s="140"/>
      <c r="V12" s="140"/>
      <c r="W12" s="453" t="s">
        <v>196</v>
      </c>
      <c r="X12" s="453"/>
      <c r="Y12" s="453"/>
      <c r="Z12" s="453"/>
      <c r="AA12" s="453"/>
      <c r="AB12" s="453"/>
      <c r="AC12" s="140"/>
    </row>
    <row r="13" spans="1:29" ht="13.5">
      <c r="A13" s="454" t="s">
        <v>172</v>
      </c>
      <c r="B13" s="456" t="s">
        <v>173</v>
      </c>
      <c r="C13" s="457"/>
      <c r="D13" s="458"/>
      <c r="E13" s="462" t="s">
        <v>174</v>
      </c>
      <c r="F13" s="463"/>
      <c r="G13" s="463"/>
      <c r="H13" s="463"/>
      <c r="I13" s="463"/>
      <c r="J13" s="463"/>
      <c r="K13" s="463"/>
      <c r="L13" s="463"/>
      <c r="M13" s="463"/>
      <c r="N13" s="463"/>
      <c r="O13" s="463"/>
      <c r="P13" s="463"/>
      <c r="Q13" s="463"/>
      <c r="R13" s="463"/>
      <c r="S13" s="463"/>
      <c r="T13" s="462" t="s">
        <v>175</v>
      </c>
      <c r="U13" s="463"/>
      <c r="V13" s="463"/>
      <c r="W13" s="463"/>
      <c r="X13" s="463"/>
      <c r="Y13" s="463"/>
      <c r="Z13" s="463"/>
      <c r="AA13" s="463"/>
      <c r="AB13" s="463"/>
      <c r="AC13" s="466"/>
    </row>
    <row r="14" spans="1:29" ht="14.25" thickBot="1">
      <c r="A14" s="455"/>
      <c r="B14" s="459"/>
      <c r="C14" s="460"/>
      <c r="D14" s="461"/>
      <c r="E14" s="464"/>
      <c r="F14" s="465"/>
      <c r="G14" s="465"/>
      <c r="H14" s="465"/>
      <c r="I14" s="465"/>
      <c r="J14" s="465"/>
      <c r="K14" s="465"/>
      <c r="L14" s="465"/>
      <c r="M14" s="465"/>
      <c r="N14" s="465"/>
      <c r="O14" s="465"/>
      <c r="P14" s="465"/>
      <c r="Q14" s="465"/>
      <c r="R14" s="465"/>
      <c r="S14" s="465"/>
      <c r="T14" s="467" t="s">
        <v>183</v>
      </c>
      <c r="U14" s="467"/>
      <c r="V14" s="467"/>
      <c r="W14" s="467"/>
      <c r="X14" s="467"/>
      <c r="Y14" s="464" t="s">
        <v>184</v>
      </c>
      <c r="Z14" s="465"/>
      <c r="AA14" s="465"/>
      <c r="AB14" s="465"/>
      <c r="AC14" s="468"/>
    </row>
    <row r="15" spans="1:29" ht="14.25" thickTop="1">
      <c r="A15" s="142">
        <v>1</v>
      </c>
      <c r="B15" s="445"/>
      <c r="C15" s="446"/>
      <c r="D15" s="447"/>
      <c r="E15" s="448" t="s">
        <v>198</v>
      </c>
      <c r="F15" s="449"/>
      <c r="G15" s="449"/>
      <c r="H15" s="449"/>
      <c r="I15" s="449"/>
      <c r="J15" s="446"/>
      <c r="K15" s="446"/>
      <c r="L15" s="143" t="s">
        <v>179</v>
      </c>
      <c r="M15" s="446"/>
      <c r="N15" s="446"/>
      <c r="O15" s="446" t="s">
        <v>196</v>
      </c>
      <c r="P15" s="446"/>
      <c r="Q15" s="446"/>
      <c r="R15" s="446"/>
      <c r="S15" s="446"/>
      <c r="T15" s="451" t="str">
        <f>O16</f>
        <v>VALOR FC</v>
      </c>
      <c r="U15" s="451"/>
      <c r="V15" s="451"/>
      <c r="W15" s="451"/>
      <c r="X15" s="451"/>
      <c r="Y15" s="441" t="str">
        <f>E16</f>
        <v>高部JFC</v>
      </c>
      <c r="Z15" s="442"/>
      <c r="AA15" s="442"/>
      <c r="AB15" s="442"/>
      <c r="AC15" s="443"/>
    </row>
    <row r="16" spans="1:29" ht="13.5">
      <c r="A16" s="144">
        <v>2</v>
      </c>
      <c r="B16" s="436"/>
      <c r="C16" s="427"/>
      <c r="D16" s="437"/>
      <c r="E16" s="438" t="s">
        <v>186</v>
      </c>
      <c r="F16" s="439"/>
      <c r="G16" s="439"/>
      <c r="H16" s="439"/>
      <c r="I16" s="439"/>
      <c r="J16" s="427"/>
      <c r="K16" s="427"/>
      <c r="L16" s="145" t="s">
        <v>182</v>
      </c>
      <c r="M16" s="427"/>
      <c r="N16" s="427"/>
      <c r="O16" s="427" t="s">
        <v>203</v>
      </c>
      <c r="P16" s="427"/>
      <c r="Q16" s="427"/>
      <c r="R16" s="427"/>
      <c r="S16" s="427"/>
      <c r="T16" s="444" t="str">
        <f>E15</f>
        <v>飯田FSSS</v>
      </c>
      <c r="U16" s="440"/>
      <c r="V16" s="440"/>
      <c r="W16" s="440"/>
      <c r="X16" s="440"/>
      <c r="Y16" s="426" t="str">
        <f>O15</f>
        <v>袖師SSS</v>
      </c>
      <c r="Z16" s="427"/>
      <c r="AA16" s="427"/>
      <c r="AB16" s="427"/>
      <c r="AC16" s="428"/>
    </row>
    <row r="17" spans="1:29" ht="13.5">
      <c r="A17" s="144">
        <v>3</v>
      </c>
      <c r="B17" s="436"/>
      <c r="C17" s="427"/>
      <c r="D17" s="437"/>
      <c r="E17" s="438"/>
      <c r="F17" s="439"/>
      <c r="G17" s="439"/>
      <c r="H17" s="439"/>
      <c r="I17" s="439"/>
      <c r="J17" s="427"/>
      <c r="K17" s="427"/>
      <c r="L17" s="145"/>
      <c r="M17" s="427"/>
      <c r="N17" s="427"/>
      <c r="O17" s="427"/>
      <c r="P17" s="427"/>
      <c r="Q17" s="427"/>
      <c r="R17" s="427"/>
      <c r="S17" s="427"/>
      <c r="T17" s="440"/>
      <c r="U17" s="440"/>
      <c r="V17" s="440"/>
      <c r="W17" s="440"/>
      <c r="X17" s="440"/>
      <c r="Y17" s="426"/>
      <c r="Z17" s="427"/>
      <c r="AA17" s="427"/>
      <c r="AB17" s="427"/>
      <c r="AC17" s="428"/>
    </row>
    <row r="18" spans="1:29" ht="14.25" thickBot="1">
      <c r="A18" s="146">
        <v>4</v>
      </c>
      <c r="B18" s="429"/>
      <c r="C18" s="430"/>
      <c r="D18" s="431"/>
      <c r="E18" s="432"/>
      <c r="F18" s="433"/>
      <c r="G18" s="433"/>
      <c r="H18" s="433"/>
      <c r="I18" s="433"/>
      <c r="J18" s="430"/>
      <c r="K18" s="430"/>
      <c r="L18" s="147"/>
      <c r="M18" s="430"/>
      <c r="N18" s="430"/>
      <c r="O18" s="430"/>
      <c r="P18" s="430"/>
      <c r="Q18" s="430"/>
      <c r="R18" s="430"/>
      <c r="S18" s="430"/>
      <c r="T18" s="434"/>
      <c r="U18" s="434"/>
      <c r="V18" s="434"/>
      <c r="W18" s="434"/>
      <c r="X18" s="434"/>
      <c r="Y18" s="429"/>
      <c r="Z18" s="430"/>
      <c r="AA18" s="430"/>
      <c r="AB18" s="430"/>
      <c r="AC18" s="435"/>
    </row>
    <row r="19" spans="1:29" ht="13.5">
      <c r="A19" s="148"/>
      <c r="B19" s="148"/>
      <c r="C19" s="149"/>
      <c r="D19" s="149"/>
      <c r="E19" s="149"/>
      <c r="F19" s="149"/>
      <c r="G19" s="149"/>
      <c r="H19" s="150"/>
      <c r="I19" s="150"/>
      <c r="J19" s="148"/>
      <c r="K19" s="151"/>
      <c r="L19" s="152"/>
      <c r="M19" s="153"/>
      <c r="N19" s="153"/>
      <c r="O19" s="153"/>
      <c r="P19" s="153"/>
      <c r="Q19" s="153"/>
      <c r="R19" s="153"/>
      <c r="S19" s="153"/>
      <c r="T19" s="153"/>
      <c r="U19" s="153"/>
      <c r="V19" s="153"/>
      <c r="W19" s="153"/>
      <c r="X19" s="153"/>
      <c r="Y19" s="153"/>
      <c r="Z19" s="153"/>
      <c r="AA19" s="153"/>
      <c r="AB19" s="153"/>
      <c r="AC19" s="153"/>
    </row>
    <row r="20" spans="1:29" ht="14.25" thickBot="1">
      <c r="A20" s="140">
        <f>A12</f>
        <v>6</v>
      </c>
      <c r="B20" s="140" t="s">
        <v>166</v>
      </c>
      <c r="C20" s="140">
        <f>C12</f>
        <v>12</v>
      </c>
      <c r="D20" s="140" t="s">
        <v>167</v>
      </c>
      <c r="E20" s="140" t="s">
        <v>168</v>
      </c>
      <c r="F20" s="140" t="s">
        <v>176</v>
      </c>
      <c r="G20" s="140" t="s">
        <v>169</v>
      </c>
      <c r="H20" s="140"/>
      <c r="I20" s="141" t="s">
        <v>170</v>
      </c>
      <c r="J20" s="140"/>
      <c r="K20" s="452" t="s">
        <v>258</v>
      </c>
      <c r="L20" s="452"/>
      <c r="M20" s="452"/>
      <c r="N20" s="452"/>
      <c r="O20" s="452"/>
      <c r="P20" s="452"/>
      <c r="Q20" s="452"/>
      <c r="R20" s="452"/>
      <c r="S20" s="452"/>
      <c r="T20" s="141" t="s">
        <v>171</v>
      </c>
      <c r="U20" s="140"/>
      <c r="V20" s="140"/>
      <c r="W20" s="453" t="s">
        <v>205</v>
      </c>
      <c r="X20" s="453"/>
      <c r="Y20" s="453"/>
      <c r="Z20" s="453"/>
      <c r="AA20" s="453"/>
      <c r="AB20" s="453"/>
      <c r="AC20" s="140"/>
    </row>
    <row r="21" spans="1:29" ht="13.5">
      <c r="A21" s="454" t="s">
        <v>172</v>
      </c>
      <c r="B21" s="456" t="s">
        <v>173</v>
      </c>
      <c r="C21" s="457"/>
      <c r="D21" s="458"/>
      <c r="E21" s="462" t="s">
        <v>174</v>
      </c>
      <c r="F21" s="463"/>
      <c r="G21" s="463"/>
      <c r="H21" s="463"/>
      <c r="I21" s="463"/>
      <c r="J21" s="463"/>
      <c r="K21" s="463"/>
      <c r="L21" s="463"/>
      <c r="M21" s="463"/>
      <c r="N21" s="463"/>
      <c r="O21" s="463"/>
      <c r="P21" s="463"/>
      <c r="Q21" s="463"/>
      <c r="R21" s="463"/>
      <c r="S21" s="463"/>
      <c r="T21" s="462" t="s">
        <v>175</v>
      </c>
      <c r="U21" s="463"/>
      <c r="V21" s="463"/>
      <c r="W21" s="463"/>
      <c r="X21" s="463"/>
      <c r="Y21" s="463"/>
      <c r="Z21" s="463"/>
      <c r="AA21" s="463"/>
      <c r="AB21" s="463"/>
      <c r="AC21" s="466"/>
    </row>
    <row r="22" spans="1:29" ht="14.25" thickBot="1">
      <c r="A22" s="455"/>
      <c r="B22" s="459"/>
      <c r="C22" s="460"/>
      <c r="D22" s="461"/>
      <c r="E22" s="464"/>
      <c r="F22" s="465"/>
      <c r="G22" s="465"/>
      <c r="H22" s="465"/>
      <c r="I22" s="465"/>
      <c r="J22" s="465"/>
      <c r="K22" s="465"/>
      <c r="L22" s="465"/>
      <c r="M22" s="465"/>
      <c r="N22" s="465"/>
      <c r="O22" s="465"/>
      <c r="P22" s="465"/>
      <c r="Q22" s="465"/>
      <c r="R22" s="465"/>
      <c r="S22" s="465"/>
      <c r="T22" s="467" t="s">
        <v>183</v>
      </c>
      <c r="U22" s="467"/>
      <c r="V22" s="467"/>
      <c r="W22" s="467"/>
      <c r="X22" s="467"/>
      <c r="Y22" s="464" t="s">
        <v>184</v>
      </c>
      <c r="Z22" s="465"/>
      <c r="AA22" s="465"/>
      <c r="AB22" s="465"/>
      <c r="AC22" s="468"/>
    </row>
    <row r="23" spans="1:29" ht="14.25" thickTop="1">
      <c r="A23" s="142">
        <v>1</v>
      </c>
      <c r="B23" s="445"/>
      <c r="C23" s="446"/>
      <c r="D23" s="447"/>
      <c r="E23" s="448" t="s">
        <v>233</v>
      </c>
      <c r="F23" s="449"/>
      <c r="G23" s="449"/>
      <c r="H23" s="449"/>
      <c r="I23" s="449"/>
      <c r="J23" s="485"/>
      <c r="K23" s="485"/>
      <c r="L23" s="155" t="s">
        <v>179</v>
      </c>
      <c r="M23" s="485"/>
      <c r="N23" s="485"/>
      <c r="O23" s="485" t="s">
        <v>251</v>
      </c>
      <c r="P23" s="485"/>
      <c r="Q23" s="485"/>
      <c r="R23" s="485"/>
      <c r="S23" s="485"/>
      <c r="T23" s="451" t="str">
        <f>O24</f>
        <v>岡小SSS</v>
      </c>
      <c r="U23" s="451"/>
      <c r="V23" s="451"/>
      <c r="W23" s="451"/>
      <c r="X23" s="451"/>
      <c r="Y23" s="441" t="str">
        <f>E24</f>
        <v>入江SSS</v>
      </c>
      <c r="Z23" s="442"/>
      <c r="AA23" s="442"/>
      <c r="AB23" s="442"/>
      <c r="AC23" s="443"/>
    </row>
    <row r="24" spans="1:29" ht="13.5">
      <c r="A24" s="144">
        <v>2</v>
      </c>
      <c r="B24" s="436"/>
      <c r="C24" s="427"/>
      <c r="D24" s="437"/>
      <c r="E24" s="438" t="s">
        <v>206</v>
      </c>
      <c r="F24" s="439"/>
      <c r="G24" s="439"/>
      <c r="H24" s="439"/>
      <c r="I24" s="439"/>
      <c r="J24" s="486"/>
      <c r="K24" s="486"/>
      <c r="L24" s="156" t="s">
        <v>179</v>
      </c>
      <c r="M24" s="486"/>
      <c r="N24" s="486"/>
      <c r="O24" s="486" t="s">
        <v>211</v>
      </c>
      <c r="P24" s="486"/>
      <c r="Q24" s="486"/>
      <c r="R24" s="486"/>
      <c r="S24" s="486"/>
      <c r="T24" s="444" t="str">
        <f>E23</f>
        <v>清水クラブSS</v>
      </c>
      <c r="U24" s="440"/>
      <c r="V24" s="440"/>
      <c r="W24" s="440"/>
      <c r="X24" s="440"/>
      <c r="Y24" s="426" t="str">
        <f>O23</f>
        <v>清水北</v>
      </c>
      <c r="Z24" s="427"/>
      <c r="AA24" s="427"/>
      <c r="AB24" s="427"/>
      <c r="AC24" s="428"/>
    </row>
    <row r="25" spans="1:29" ht="13.5">
      <c r="A25" s="144">
        <v>3</v>
      </c>
      <c r="B25" s="436"/>
      <c r="C25" s="427"/>
      <c r="D25" s="437"/>
      <c r="E25" s="438"/>
      <c r="F25" s="439"/>
      <c r="G25" s="439"/>
      <c r="H25" s="439"/>
      <c r="I25" s="439"/>
      <c r="J25" s="427"/>
      <c r="K25" s="427"/>
      <c r="L25" s="145"/>
      <c r="M25" s="427"/>
      <c r="N25" s="427"/>
      <c r="O25" s="427"/>
      <c r="P25" s="427"/>
      <c r="Q25" s="427"/>
      <c r="R25" s="427"/>
      <c r="S25" s="427"/>
      <c r="T25" s="440"/>
      <c r="U25" s="440"/>
      <c r="V25" s="440"/>
      <c r="W25" s="440"/>
      <c r="X25" s="440"/>
      <c r="Y25" s="426"/>
      <c r="Z25" s="427"/>
      <c r="AA25" s="427"/>
      <c r="AB25" s="427"/>
      <c r="AC25" s="428"/>
    </row>
    <row r="26" spans="1:29" ht="14.25" thickBot="1">
      <c r="A26" s="146">
        <v>4</v>
      </c>
      <c r="B26" s="429"/>
      <c r="C26" s="430"/>
      <c r="D26" s="431"/>
      <c r="E26" s="432"/>
      <c r="F26" s="433"/>
      <c r="G26" s="433"/>
      <c r="H26" s="433"/>
      <c r="I26" s="433"/>
      <c r="J26" s="430"/>
      <c r="K26" s="430"/>
      <c r="L26" s="147"/>
      <c r="M26" s="430"/>
      <c r="N26" s="430"/>
      <c r="O26" s="430"/>
      <c r="P26" s="430"/>
      <c r="Q26" s="430"/>
      <c r="R26" s="430"/>
      <c r="S26" s="430"/>
      <c r="T26" s="434"/>
      <c r="U26" s="434"/>
      <c r="V26" s="434"/>
      <c r="W26" s="434"/>
      <c r="X26" s="434"/>
      <c r="Y26" s="429"/>
      <c r="Z26" s="430"/>
      <c r="AA26" s="430"/>
      <c r="AB26" s="430"/>
      <c r="AC26" s="435"/>
    </row>
    <row r="27" spans="1:29" ht="13.5">
      <c r="A27" s="151"/>
      <c r="B27" s="151"/>
      <c r="C27" s="151"/>
      <c r="D27" s="151"/>
      <c r="E27" s="151"/>
      <c r="F27" s="151"/>
      <c r="G27" s="151"/>
      <c r="H27" s="151"/>
      <c r="I27" s="151"/>
      <c r="J27" s="151"/>
      <c r="K27" s="151"/>
      <c r="L27" s="151"/>
      <c r="M27" s="153"/>
      <c r="N27" s="153"/>
      <c r="O27" s="153"/>
      <c r="P27" s="153"/>
      <c r="Q27" s="153"/>
      <c r="R27" s="153"/>
      <c r="S27" s="153"/>
      <c r="T27" s="153"/>
      <c r="U27" s="153"/>
      <c r="V27" s="153"/>
      <c r="W27" s="153"/>
      <c r="X27" s="153"/>
      <c r="Y27" s="153"/>
      <c r="Z27" s="153"/>
      <c r="AA27" s="153"/>
      <c r="AB27" s="153"/>
      <c r="AC27" s="153"/>
    </row>
    <row r="28" spans="1:29" ht="14.25" thickBot="1">
      <c r="A28" s="140">
        <f>A12</f>
        <v>6</v>
      </c>
      <c r="B28" s="140" t="s">
        <v>166</v>
      </c>
      <c r="C28" s="140">
        <f>C12</f>
        <v>12</v>
      </c>
      <c r="D28" s="140" t="s">
        <v>167</v>
      </c>
      <c r="E28" s="140" t="s">
        <v>168</v>
      </c>
      <c r="F28" s="140" t="s">
        <v>176</v>
      </c>
      <c r="G28" s="140" t="s">
        <v>169</v>
      </c>
      <c r="H28" s="140"/>
      <c r="I28" s="141" t="s">
        <v>170</v>
      </c>
      <c r="J28" s="140"/>
      <c r="K28" s="452" t="s">
        <v>188</v>
      </c>
      <c r="L28" s="452"/>
      <c r="M28" s="452"/>
      <c r="N28" s="452"/>
      <c r="O28" s="452"/>
      <c r="P28" s="452"/>
      <c r="Q28" s="452"/>
      <c r="R28" s="452"/>
      <c r="S28" s="452"/>
      <c r="T28" s="141" t="s">
        <v>171</v>
      </c>
      <c r="U28" s="140"/>
      <c r="V28" s="140"/>
      <c r="W28" s="453" t="s">
        <v>219</v>
      </c>
      <c r="X28" s="453"/>
      <c r="Y28" s="453"/>
      <c r="Z28" s="453"/>
      <c r="AA28" s="453"/>
      <c r="AB28" s="453"/>
      <c r="AC28" s="140"/>
    </row>
    <row r="29" spans="1:29" ht="13.5">
      <c r="A29" s="454" t="s">
        <v>172</v>
      </c>
      <c r="B29" s="456" t="s">
        <v>173</v>
      </c>
      <c r="C29" s="457"/>
      <c r="D29" s="458"/>
      <c r="E29" s="462" t="s">
        <v>174</v>
      </c>
      <c r="F29" s="463"/>
      <c r="G29" s="463"/>
      <c r="H29" s="463"/>
      <c r="I29" s="463"/>
      <c r="J29" s="463"/>
      <c r="K29" s="463"/>
      <c r="L29" s="463"/>
      <c r="M29" s="463"/>
      <c r="N29" s="463"/>
      <c r="O29" s="463"/>
      <c r="P29" s="463"/>
      <c r="Q29" s="463"/>
      <c r="R29" s="463"/>
      <c r="S29" s="463"/>
      <c r="T29" s="462" t="s">
        <v>175</v>
      </c>
      <c r="U29" s="463"/>
      <c r="V29" s="463"/>
      <c r="W29" s="463"/>
      <c r="X29" s="463"/>
      <c r="Y29" s="463"/>
      <c r="Z29" s="463"/>
      <c r="AA29" s="463"/>
      <c r="AB29" s="463"/>
      <c r="AC29" s="466"/>
    </row>
    <row r="30" spans="1:29" ht="14.25" thickBot="1">
      <c r="A30" s="455"/>
      <c r="B30" s="459"/>
      <c r="C30" s="460"/>
      <c r="D30" s="461"/>
      <c r="E30" s="464"/>
      <c r="F30" s="465"/>
      <c r="G30" s="465"/>
      <c r="H30" s="465"/>
      <c r="I30" s="465"/>
      <c r="J30" s="465"/>
      <c r="K30" s="465"/>
      <c r="L30" s="465"/>
      <c r="M30" s="465"/>
      <c r="N30" s="465"/>
      <c r="O30" s="465"/>
      <c r="P30" s="465"/>
      <c r="Q30" s="465"/>
      <c r="R30" s="465"/>
      <c r="S30" s="465"/>
      <c r="T30" s="467" t="s">
        <v>183</v>
      </c>
      <c r="U30" s="467"/>
      <c r="V30" s="467"/>
      <c r="W30" s="467"/>
      <c r="X30" s="467"/>
      <c r="Y30" s="464" t="s">
        <v>184</v>
      </c>
      <c r="Z30" s="465"/>
      <c r="AA30" s="465"/>
      <c r="AB30" s="465"/>
      <c r="AC30" s="468"/>
    </row>
    <row r="31" spans="1:29" ht="14.25" thickTop="1">
      <c r="A31" s="142">
        <v>1</v>
      </c>
      <c r="B31" s="445"/>
      <c r="C31" s="446"/>
      <c r="D31" s="447"/>
      <c r="E31" s="448" t="s">
        <v>229</v>
      </c>
      <c r="F31" s="449"/>
      <c r="G31" s="449"/>
      <c r="H31" s="449"/>
      <c r="I31" s="449"/>
      <c r="J31" s="446"/>
      <c r="K31" s="446"/>
      <c r="L31" s="143" t="s">
        <v>182</v>
      </c>
      <c r="M31" s="446"/>
      <c r="N31" s="446"/>
      <c r="O31" s="446" t="s">
        <v>204</v>
      </c>
      <c r="P31" s="446"/>
      <c r="Q31" s="446"/>
      <c r="R31" s="446"/>
      <c r="S31" s="446"/>
      <c r="T31" s="451" t="str">
        <f>O32</f>
        <v>浜田SSS</v>
      </c>
      <c r="U31" s="451"/>
      <c r="V31" s="451"/>
      <c r="W31" s="451"/>
      <c r="X31" s="451"/>
      <c r="Y31" s="441" t="str">
        <f>E32</f>
        <v>庵原SC</v>
      </c>
      <c r="Z31" s="442"/>
      <c r="AA31" s="442"/>
      <c r="AB31" s="442"/>
      <c r="AC31" s="443"/>
    </row>
    <row r="32" spans="1:29" ht="13.5">
      <c r="A32" s="144">
        <v>2</v>
      </c>
      <c r="B32" s="436"/>
      <c r="C32" s="427"/>
      <c r="D32" s="437"/>
      <c r="E32" s="438" t="s">
        <v>219</v>
      </c>
      <c r="F32" s="439"/>
      <c r="G32" s="439"/>
      <c r="H32" s="439"/>
      <c r="I32" s="439"/>
      <c r="J32" s="427"/>
      <c r="K32" s="427"/>
      <c r="L32" s="145" t="s">
        <v>182</v>
      </c>
      <c r="M32" s="427"/>
      <c r="N32" s="427"/>
      <c r="O32" s="427" t="s">
        <v>197</v>
      </c>
      <c r="P32" s="427"/>
      <c r="Q32" s="427"/>
      <c r="R32" s="427"/>
      <c r="S32" s="427"/>
      <c r="T32" s="444" t="str">
        <f>E31</f>
        <v>SALFUS oRs</v>
      </c>
      <c r="U32" s="440"/>
      <c r="V32" s="440"/>
      <c r="W32" s="440"/>
      <c r="X32" s="440"/>
      <c r="Y32" s="426" t="str">
        <f>O31</f>
        <v>RISE SC</v>
      </c>
      <c r="Z32" s="427"/>
      <c r="AA32" s="427"/>
      <c r="AB32" s="427"/>
      <c r="AC32" s="428"/>
    </row>
    <row r="33" spans="1:29" ht="13.5">
      <c r="A33" s="144">
        <v>3</v>
      </c>
      <c r="B33" s="436"/>
      <c r="C33" s="427"/>
      <c r="D33" s="437"/>
      <c r="E33" s="438"/>
      <c r="F33" s="439"/>
      <c r="G33" s="439"/>
      <c r="H33" s="439"/>
      <c r="I33" s="439"/>
      <c r="J33" s="427"/>
      <c r="K33" s="427"/>
      <c r="L33" s="145"/>
      <c r="M33" s="427"/>
      <c r="N33" s="427"/>
      <c r="O33" s="427"/>
      <c r="P33" s="427"/>
      <c r="Q33" s="427"/>
      <c r="R33" s="427"/>
      <c r="S33" s="427"/>
      <c r="T33" s="440"/>
      <c r="U33" s="440"/>
      <c r="V33" s="440"/>
      <c r="W33" s="440"/>
      <c r="X33" s="440"/>
      <c r="Y33" s="426"/>
      <c r="Z33" s="427"/>
      <c r="AA33" s="427"/>
      <c r="AB33" s="427"/>
      <c r="AC33" s="428"/>
    </row>
    <row r="34" spans="1:29" ht="14.25" thickBot="1">
      <c r="A34" s="146">
        <v>4</v>
      </c>
      <c r="B34" s="429"/>
      <c r="C34" s="430"/>
      <c r="D34" s="431"/>
      <c r="E34" s="432"/>
      <c r="F34" s="433"/>
      <c r="G34" s="433"/>
      <c r="H34" s="433"/>
      <c r="I34" s="433"/>
      <c r="J34" s="430"/>
      <c r="K34" s="430"/>
      <c r="L34" s="147"/>
      <c r="M34" s="430"/>
      <c r="N34" s="430"/>
      <c r="O34" s="430"/>
      <c r="P34" s="430"/>
      <c r="Q34" s="430"/>
      <c r="R34" s="430"/>
      <c r="S34" s="430"/>
      <c r="T34" s="434"/>
      <c r="U34" s="434"/>
      <c r="V34" s="434"/>
      <c r="W34" s="434"/>
      <c r="X34" s="434"/>
      <c r="Y34" s="429"/>
      <c r="Z34" s="430"/>
      <c r="AA34" s="430"/>
      <c r="AB34" s="430"/>
      <c r="AC34" s="435"/>
    </row>
    <row r="35" spans="1:29" ht="13.5">
      <c r="A35" s="151"/>
      <c r="B35" s="151"/>
      <c r="C35" s="151"/>
      <c r="D35" s="151"/>
      <c r="E35" s="151"/>
      <c r="F35" s="151"/>
      <c r="G35" s="151"/>
      <c r="H35" s="151"/>
      <c r="I35" s="151"/>
      <c r="J35" s="151"/>
      <c r="K35" s="151"/>
      <c r="L35" s="151"/>
      <c r="M35" s="153"/>
      <c r="N35" s="153"/>
      <c r="O35" s="153"/>
      <c r="P35" s="153"/>
      <c r="Q35" s="153"/>
      <c r="R35" s="153"/>
      <c r="S35" s="153"/>
      <c r="T35" s="153"/>
      <c r="U35" s="153"/>
      <c r="V35" s="153"/>
      <c r="W35" s="153"/>
      <c r="X35" s="153"/>
      <c r="Y35" s="153"/>
      <c r="Z35" s="153"/>
      <c r="AA35" s="153"/>
      <c r="AB35" s="153"/>
      <c r="AC35" s="153"/>
    </row>
    <row r="36" spans="1:29" ht="14.25" thickBot="1">
      <c r="A36" s="140">
        <f>A12</f>
        <v>6</v>
      </c>
      <c r="B36" s="140" t="s">
        <v>166</v>
      </c>
      <c r="C36" s="140">
        <f>C12</f>
        <v>12</v>
      </c>
      <c r="D36" s="140" t="s">
        <v>167</v>
      </c>
      <c r="E36" s="140" t="s">
        <v>168</v>
      </c>
      <c r="F36" s="140" t="s">
        <v>176</v>
      </c>
      <c r="G36" s="140" t="s">
        <v>169</v>
      </c>
      <c r="H36" s="140"/>
      <c r="I36" s="141" t="s">
        <v>170</v>
      </c>
      <c r="J36" s="140"/>
      <c r="K36" s="452" t="s">
        <v>216</v>
      </c>
      <c r="L36" s="452"/>
      <c r="M36" s="452"/>
      <c r="N36" s="452"/>
      <c r="O36" s="452"/>
      <c r="P36" s="452"/>
      <c r="Q36" s="452"/>
      <c r="R36" s="452"/>
      <c r="S36" s="452"/>
      <c r="T36" s="141" t="s">
        <v>171</v>
      </c>
      <c r="U36" s="140"/>
      <c r="V36" s="140"/>
      <c r="W36" s="453" t="s">
        <v>208</v>
      </c>
      <c r="X36" s="453"/>
      <c r="Y36" s="453"/>
      <c r="Z36" s="453"/>
      <c r="AA36" s="453"/>
      <c r="AB36" s="453"/>
      <c r="AC36" s="140"/>
    </row>
    <row r="37" spans="1:29" ht="13.5">
      <c r="A37" s="454" t="s">
        <v>172</v>
      </c>
      <c r="B37" s="456" t="s">
        <v>173</v>
      </c>
      <c r="C37" s="457"/>
      <c r="D37" s="458"/>
      <c r="E37" s="462" t="s">
        <v>174</v>
      </c>
      <c r="F37" s="463"/>
      <c r="G37" s="463"/>
      <c r="H37" s="463"/>
      <c r="I37" s="463"/>
      <c r="J37" s="463"/>
      <c r="K37" s="463"/>
      <c r="L37" s="463"/>
      <c r="M37" s="463"/>
      <c r="N37" s="463"/>
      <c r="O37" s="463"/>
      <c r="P37" s="463"/>
      <c r="Q37" s="463"/>
      <c r="R37" s="463"/>
      <c r="S37" s="463"/>
      <c r="T37" s="462" t="s">
        <v>175</v>
      </c>
      <c r="U37" s="463"/>
      <c r="V37" s="463"/>
      <c r="W37" s="463"/>
      <c r="X37" s="463"/>
      <c r="Y37" s="463"/>
      <c r="Z37" s="463"/>
      <c r="AA37" s="463"/>
      <c r="AB37" s="463"/>
      <c r="AC37" s="466"/>
    </row>
    <row r="38" spans="1:29" ht="14.25" thickBot="1">
      <c r="A38" s="455"/>
      <c r="B38" s="459"/>
      <c r="C38" s="460"/>
      <c r="D38" s="461"/>
      <c r="E38" s="464"/>
      <c r="F38" s="465"/>
      <c r="G38" s="465"/>
      <c r="H38" s="465"/>
      <c r="I38" s="465"/>
      <c r="J38" s="465"/>
      <c r="K38" s="465"/>
      <c r="L38" s="465"/>
      <c r="M38" s="465"/>
      <c r="N38" s="465"/>
      <c r="O38" s="465"/>
      <c r="P38" s="465"/>
      <c r="Q38" s="465"/>
      <c r="R38" s="465"/>
      <c r="S38" s="465"/>
      <c r="T38" s="467" t="s">
        <v>183</v>
      </c>
      <c r="U38" s="467"/>
      <c r="V38" s="467"/>
      <c r="W38" s="467"/>
      <c r="X38" s="467"/>
      <c r="Y38" s="464" t="s">
        <v>184</v>
      </c>
      <c r="Z38" s="465"/>
      <c r="AA38" s="465"/>
      <c r="AB38" s="465"/>
      <c r="AC38" s="468"/>
    </row>
    <row r="39" spans="1:29" ht="14.25" thickTop="1">
      <c r="A39" s="142">
        <v>1</v>
      </c>
      <c r="B39" s="445"/>
      <c r="C39" s="446"/>
      <c r="D39" s="447"/>
      <c r="E39" s="448" t="s">
        <v>202</v>
      </c>
      <c r="F39" s="449"/>
      <c r="G39" s="449"/>
      <c r="H39" s="449"/>
      <c r="I39" s="449"/>
      <c r="J39" s="446"/>
      <c r="K39" s="446"/>
      <c r="L39" s="143" t="s">
        <v>182</v>
      </c>
      <c r="M39" s="446"/>
      <c r="N39" s="446"/>
      <c r="O39" s="446" t="s">
        <v>208</v>
      </c>
      <c r="P39" s="446"/>
      <c r="Q39" s="446"/>
      <c r="R39" s="446"/>
      <c r="S39" s="446"/>
      <c r="T39" s="450" t="str">
        <f>E39</f>
        <v>清水プエルトSC</v>
      </c>
      <c r="U39" s="451"/>
      <c r="V39" s="451"/>
      <c r="W39" s="451"/>
      <c r="X39" s="451"/>
      <c r="Y39" s="441" t="str">
        <f>O39</f>
        <v>辻SSS</v>
      </c>
      <c r="Z39" s="442"/>
      <c r="AA39" s="442"/>
      <c r="AB39" s="442"/>
      <c r="AC39" s="443"/>
    </row>
    <row r="40" spans="1:29" ht="13.5">
      <c r="A40" s="144">
        <v>2</v>
      </c>
      <c r="B40" s="436"/>
      <c r="C40" s="427"/>
      <c r="D40" s="437"/>
      <c r="E40" s="438"/>
      <c r="F40" s="439"/>
      <c r="G40" s="439"/>
      <c r="H40" s="439"/>
      <c r="I40" s="439"/>
      <c r="J40" s="427"/>
      <c r="K40" s="427"/>
      <c r="L40" s="145"/>
      <c r="M40" s="427"/>
      <c r="N40" s="427"/>
      <c r="O40" s="427"/>
      <c r="P40" s="427"/>
      <c r="Q40" s="427"/>
      <c r="R40" s="427"/>
      <c r="S40" s="427"/>
      <c r="T40" s="444"/>
      <c r="U40" s="440"/>
      <c r="V40" s="440"/>
      <c r="W40" s="440"/>
      <c r="X40" s="440"/>
      <c r="Y40" s="426"/>
      <c r="Z40" s="427"/>
      <c r="AA40" s="427"/>
      <c r="AB40" s="427"/>
      <c r="AC40" s="428"/>
    </row>
    <row r="41" spans="1:29" ht="13.5">
      <c r="A41" s="144">
        <v>3</v>
      </c>
      <c r="B41" s="436"/>
      <c r="C41" s="427"/>
      <c r="D41" s="437"/>
      <c r="E41" s="438"/>
      <c r="F41" s="439"/>
      <c r="G41" s="439"/>
      <c r="H41" s="439"/>
      <c r="I41" s="439"/>
      <c r="J41" s="427"/>
      <c r="K41" s="427"/>
      <c r="L41" s="145"/>
      <c r="M41" s="427"/>
      <c r="N41" s="427"/>
      <c r="O41" s="427"/>
      <c r="P41" s="427"/>
      <c r="Q41" s="427"/>
      <c r="R41" s="427"/>
      <c r="S41" s="427"/>
      <c r="T41" s="440"/>
      <c r="U41" s="440"/>
      <c r="V41" s="440"/>
      <c r="W41" s="440"/>
      <c r="X41" s="440"/>
      <c r="Y41" s="426"/>
      <c r="Z41" s="427"/>
      <c r="AA41" s="427"/>
      <c r="AB41" s="427"/>
      <c r="AC41" s="428"/>
    </row>
    <row r="42" spans="1:29" ht="14.25" thickBot="1">
      <c r="A42" s="146">
        <v>4</v>
      </c>
      <c r="B42" s="429"/>
      <c r="C42" s="430"/>
      <c r="D42" s="431"/>
      <c r="E42" s="432"/>
      <c r="F42" s="433"/>
      <c r="G42" s="433"/>
      <c r="H42" s="433"/>
      <c r="I42" s="433"/>
      <c r="J42" s="430"/>
      <c r="K42" s="430"/>
      <c r="L42" s="147"/>
      <c r="M42" s="430"/>
      <c r="N42" s="430"/>
      <c r="O42" s="430"/>
      <c r="P42" s="430"/>
      <c r="Q42" s="430"/>
      <c r="R42" s="430"/>
      <c r="S42" s="430"/>
      <c r="T42" s="434"/>
      <c r="U42" s="434"/>
      <c r="V42" s="434"/>
      <c r="W42" s="434"/>
      <c r="X42" s="434"/>
      <c r="Y42" s="429"/>
      <c r="Z42" s="430"/>
      <c r="AA42" s="430"/>
      <c r="AB42" s="430"/>
      <c r="AC42" s="435"/>
    </row>
  </sheetData>
  <sheetProtection/>
  <mergeCells count="182">
    <mergeCell ref="Y41:AC41"/>
    <mergeCell ref="B42:D42"/>
    <mergeCell ref="E42:I42"/>
    <mergeCell ref="J42:K42"/>
    <mergeCell ref="M42:N42"/>
    <mergeCell ref="O42:S42"/>
    <mergeCell ref="T42:X42"/>
    <mergeCell ref="Y42:AC42"/>
    <mergeCell ref="B41:D41"/>
    <mergeCell ref="E41:I41"/>
    <mergeCell ref="J41:K41"/>
    <mergeCell ref="M41:N41"/>
    <mergeCell ref="O41:S41"/>
    <mergeCell ref="T41:X41"/>
    <mergeCell ref="Y39:AC39"/>
    <mergeCell ref="B40:D40"/>
    <mergeCell ref="E40:I40"/>
    <mergeCell ref="J40:K40"/>
    <mergeCell ref="M40:N40"/>
    <mergeCell ref="O40:S40"/>
    <mergeCell ref="T40:X40"/>
    <mergeCell ref="Y40:AC40"/>
    <mergeCell ref="B39:D39"/>
    <mergeCell ref="E39:I39"/>
    <mergeCell ref="J39:K39"/>
    <mergeCell ref="M39:N39"/>
    <mergeCell ref="O39:S39"/>
    <mergeCell ref="T39:X39"/>
    <mergeCell ref="K36:S36"/>
    <mergeCell ref="W36:AB36"/>
    <mergeCell ref="A37:A38"/>
    <mergeCell ref="B37:D38"/>
    <mergeCell ref="E37:S38"/>
    <mergeCell ref="T37:AC37"/>
    <mergeCell ref="T38:X38"/>
    <mergeCell ref="Y38:AC38"/>
    <mergeCell ref="Y9:AC9"/>
    <mergeCell ref="B10:D10"/>
    <mergeCell ref="E10:I10"/>
    <mergeCell ref="J10:K10"/>
    <mergeCell ref="M10:N10"/>
    <mergeCell ref="O10:S10"/>
    <mergeCell ref="T10:X10"/>
    <mergeCell ref="Y10:AC10"/>
    <mergeCell ref="B9:D9"/>
    <mergeCell ref="E9:I9"/>
    <mergeCell ref="J9:K9"/>
    <mergeCell ref="M9:N9"/>
    <mergeCell ref="O9:S9"/>
    <mergeCell ref="T9:X9"/>
    <mergeCell ref="Y7:AC7"/>
    <mergeCell ref="B8:D8"/>
    <mergeCell ref="E8:I8"/>
    <mergeCell ref="J8:K8"/>
    <mergeCell ref="M8:N8"/>
    <mergeCell ref="O8:S8"/>
    <mergeCell ref="T8:X8"/>
    <mergeCell ref="Y8:AC8"/>
    <mergeCell ref="B7:D7"/>
    <mergeCell ref="E7:I7"/>
    <mergeCell ref="J7:K7"/>
    <mergeCell ref="M7:N7"/>
    <mergeCell ref="O7:S7"/>
    <mergeCell ref="T7:X7"/>
    <mergeCell ref="K4:S4"/>
    <mergeCell ref="W4:AB4"/>
    <mergeCell ref="A5:A6"/>
    <mergeCell ref="B5:D6"/>
    <mergeCell ref="E5:S6"/>
    <mergeCell ref="T5:AC5"/>
    <mergeCell ref="T6:X6"/>
    <mergeCell ref="Y6:AC6"/>
    <mergeCell ref="Y33:AC33"/>
    <mergeCell ref="B34:D34"/>
    <mergeCell ref="E34:I34"/>
    <mergeCell ref="J34:K34"/>
    <mergeCell ref="M34:N34"/>
    <mergeCell ref="O34:S34"/>
    <mergeCell ref="T34:X34"/>
    <mergeCell ref="Y34:AC34"/>
    <mergeCell ref="B33:D33"/>
    <mergeCell ref="E33:I33"/>
    <mergeCell ref="J33:K33"/>
    <mergeCell ref="M33:N33"/>
    <mergeCell ref="O33:S33"/>
    <mergeCell ref="T33:X33"/>
    <mergeCell ref="Y31:AC31"/>
    <mergeCell ref="B32:D32"/>
    <mergeCell ref="E32:I32"/>
    <mergeCell ref="J32:K32"/>
    <mergeCell ref="M32:N32"/>
    <mergeCell ref="O32:S32"/>
    <mergeCell ref="T32:X32"/>
    <mergeCell ref="Y32:AC32"/>
    <mergeCell ref="B31:D31"/>
    <mergeCell ref="E31:I31"/>
    <mergeCell ref="J31:K31"/>
    <mergeCell ref="M31:N31"/>
    <mergeCell ref="O31:S31"/>
    <mergeCell ref="T31:X31"/>
    <mergeCell ref="K28:S28"/>
    <mergeCell ref="W28:AB28"/>
    <mergeCell ref="A29:A30"/>
    <mergeCell ref="B29:D30"/>
    <mergeCell ref="E29:S30"/>
    <mergeCell ref="T29:AC29"/>
    <mergeCell ref="T30:X30"/>
    <mergeCell ref="Y30:AC30"/>
    <mergeCell ref="Y25:AC25"/>
    <mergeCell ref="B26:D26"/>
    <mergeCell ref="E26:I26"/>
    <mergeCell ref="J26:K26"/>
    <mergeCell ref="M26:N26"/>
    <mergeCell ref="O26:S26"/>
    <mergeCell ref="T26:X26"/>
    <mergeCell ref="Y26:AC26"/>
    <mergeCell ref="B25:D25"/>
    <mergeCell ref="E25:I25"/>
    <mergeCell ref="J25:K25"/>
    <mergeCell ref="M25:N25"/>
    <mergeCell ref="O25:S25"/>
    <mergeCell ref="T25:X25"/>
    <mergeCell ref="Y23:AC23"/>
    <mergeCell ref="B24:D24"/>
    <mergeCell ref="E24:I24"/>
    <mergeCell ref="J24:K24"/>
    <mergeCell ref="M24:N24"/>
    <mergeCell ref="O24:S24"/>
    <mergeCell ref="T24:X24"/>
    <mergeCell ref="Y24:AC24"/>
    <mergeCell ref="B23:D23"/>
    <mergeCell ref="E23:I23"/>
    <mergeCell ref="J23:K23"/>
    <mergeCell ref="M23:N23"/>
    <mergeCell ref="O23:S23"/>
    <mergeCell ref="T23:X23"/>
    <mergeCell ref="K20:S20"/>
    <mergeCell ref="W20:AB20"/>
    <mergeCell ref="A21:A22"/>
    <mergeCell ref="B21:D22"/>
    <mergeCell ref="E21:S22"/>
    <mergeCell ref="T21:AC21"/>
    <mergeCell ref="T22:X22"/>
    <mergeCell ref="Y22:AC22"/>
    <mergeCell ref="Y17:AC17"/>
    <mergeCell ref="B18:D18"/>
    <mergeCell ref="E18:I18"/>
    <mergeCell ref="J18:K18"/>
    <mergeCell ref="M18:N18"/>
    <mergeCell ref="O18:S18"/>
    <mergeCell ref="T18:X18"/>
    <mergeCell ref="Y18:AC18"/>
    <mergeCell ref="B17:D17"/>
    <mergeCell ref="E17:I17"/>
    <mergeCell ref="J17:K17"/>
    <mergeCell ref="M17:N17"/>
    <mergeCell ref="O17:S17"/>
    <mergeCell ref="T17:X17"/>
    <mergeCell ref="Y15:AC15"/>
    <mergeCell ref="B16:D16"/>
    <mergeCell ref="E16:I16"/>
    <mergeCell ref="J16:K16"/>
    <mergeCell ref="M16:N16"/>
    <mergeCell ref="O16:S16"/>
    <mergeCell ref="T16:X16"/>
    <mergeCell ref="Y16:AC16"/>
    <mergeCell ref="B15:D15"/>
    <mergeCell ref="E15:I15"/>
    <mergeCell ref="J15:K15"/>
    <mergeCell ref="M15:N15"/>
    <mergeCell ref="O15:S15"/>
    <mergeCell ref="T15:X15"/>
    <mergeCell ref="A1:AB1"/>
    <mergeCell ref="A3:AB3"/>
    <mergeCell ref="K12:S12"/>
    <mergeCell ref="W12:AB12"/>
    <mergeCell ref="A13:A14"/>
    <mergeCell ref="B13:D14"/>
    <mergeCell ref="E13:S14"/>
    <mergeCell ref="T13:AC13"/>
    <mergeCell ref="T14:X14"/>
    <mergeCell ref="Y14:AC14"/>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tabColor rgb="FF00B050"/>
  </sheetPr>
  <dimension ref="A1:AC50"/>
  <sheetViews>
    <sheetView zoomScalePageLayoutView="0" workbookViewId="0" topLeftCell="A1">
      <selection activeCell="E8" sqref="E8:I8"/>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9" ht="18.75">
      <c r="A3" s="276" t="s">
        <v>252</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49"/>
    </row>
    <row r="4" spans="1:29" ht="14.25" thickBot="1">
      <c r="A4" s="68">
        <v>6</v>
      </c>
      <c r="B4" s="68" t="s">
        <v>166</v>
      </c>
      <c r="C4" s="68">
        <v>19</v>
      </c>
      <c r="D4" s="68" t="s">
        <v>167</v>
      </c>
      <c r="E4" s="68" t="s">
        <v>168</v>
      </c>
      <c r="F4" s="68" t="s">
        <v>176</v>
      </c>
      <c r="G4" s="68" t="s">
        <v>169</v>
      </c>
      <c r="H4" s="68"/>
      <c r="I4" s="69" t="s">
        <v>170</v>
      </c>
      <c r="J4" s="68"/>
      <c r="K4" s="315" t="s">
        <v>216</v>
      </c>
      <c r="L4" s="315"/>
      <c r="M4" s="315"/>
      <c r="N4" s="315"/>
      <c r="O4" s="315"/>
      <c r="P4" s="315"/>
      <c r="Q4" s="315"/>
      <c r="R4" s="315"/>
      <c r="S4" s="315"/>
      <c r="T4" s="69" t="s">
        <v>171</v>
      </c>
      <c r="U4" s="68"/>
      <c r="V4" s="68"/>
      <c r="W4" s="316" t="s">
        <v>208</v>
      </c>
      <c r="X4" s="316"/>
      <c r="Y4" s="316"/>
      <c r="Z4" s="316"/>
      <c r="AA4" s="316"/>
      <c r="AB4" s="316"/>
      <c r="AC4" s="68"/>
    </row>
    <row r="5" spans="1:29" ht="13.5">
      <c r="A5" s="317" t="s">
        <v>172</v>
      </c>
      <c r="B5" s="319" t="s">
        <v>173</v>
      </c>
      <c r="C5" s="320"/>
      <c r="D5" s="321"/>
      <c r="E5" s="325" t="s">
        <v>174</v>
      </c>
      <c r="F5" s="326"/>
      <c r="G5" s="326"/>
      <c r="H5" s="326"/>
      <c r="I5" s="326"/>
      <c r="J5" s="326"/>
      <c r="K5" s="326"/>
      <c r="L5" s="326"/>
      <c r="M5" s="326"/>
      <c r="N5" s="326"/>
      <c r="O5" s="326"/>
      <c r="P5" s="326"/>
      <c r="Q5" s="326"/>
      <c r="R5" s="326"/>
      <c r="S5" s="326"/>
      <c r="T5" s="325" t="s">
        <v>175</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183</v>
      </c>
      <c r="U6" s="330"/>
      <c r="V6" s="330"/>
      <c r="W6" s="330"/>
      <c r="X6" s="330"/>
      <c r="Y6" s="327" t="s">
        <v>184</v>
      </c>
      <c r="Z6" s="328"/>
      <c r="AA6" s="328"/>
      <c r="AB6" s="328"/>
      <c r="AC6" s="331"/>
    </row>
    <row r="7" spans="1:29" ht="14.25" thickTop="1">
      <c r="A7" s="71">
        <v>1</v>
      </c>
      <c r="B7" s="337"/>
      <c r="C7" s="338"/>
      <c r="D7" s="339"/>
      <c r="E7" s="340" t="s">
        <v>310</v>
      </c>
      <c r="F7" s="341"/>
      <c r="G7" s="341"/>
      <c r="H7" s="341"/>
      <c r="I7" s="341"/>
      <c r="J7" s="357">
        <v>3</v>
      </c>
      <c r="K7" s="357"/>
      <c r="L7" s="82" t="s">
        <v>315</v>
      </c>
      <c r="M7" s="357">
        <v>0</v>
      </c>
      <c r="N7" s="357"/>
      <c r="O7" s="357" t="s">
        <v>319</v>
      </c>
      <c r="P7" s="357"/>
      <c r="Q7" s="357"/>
      <c r="R7" s="357"/>
      <c r="S7" s="357"/>
      <c r="T7" s="342" t="str">
        <f>O8</f>
        <v>飯田FSSS</v>
      </c>
      <c r="U7" s="342"/>
      <c r="V7" s="342"/>
      <c r="W7" s="342"/>
      <c r="X7" s="342"/>
      <c r="Y7" s="343" t="str">
        <f>E8</f>
        <v>興津SSS</v>
      </c>
      <c r="Z7" s="344"/>
      <c r="AA7" s="344"/>
      <c r="AB7" s="344"/>
      <c r="AC7" s="345"/>
    </row>
    <row r="8" spans="1:29" ht="13.5">
      <c r="A8" s="73">
        <v>2</v>
      </c>
      <c r="B8" s="346"/>
      <c r="C8" s="335"/>
      <c r="D8" s="347"/>
      <c r="E8" s="348" t="s">
        <v>325</v>
      </c>
      <c r="F8" s="349"/>
      <c r="G8" s="349"/>
      <c r="H8" s="349"/>
      <c r="I8" s="349"/>
      <c r="J8" s="358">
        <v>0</v>
      </c>
      <c r="K8" s="358"/>
      <c r="L8" s="83" t="s">
        <v>315</v>
      </c>
      <c r="M8" s="358">
        <v>0</v>
      </c>
      <c r="N8" s="358"/>
      <c r="O8" s="358" t="s">
        <v>318</v>
      </c>
      <c r="P8" s="358"/>
      <c r="Q8" s="358"/>
      <c r="R8" s="358"/>
      <c r="S8" s="358"/>
      <c r="T8" s="332" t="str">
        <f>E7</f>
        <v>辻SSS</v>
      </c>
      <c r="U8" s="333"/>
      <c r="V8" s="333"/>
      <c r="W8" s="333"/>
      <c r="X8" s="333"/>
      <c r="Y8" s="334" t="str">
        <f>O7</f>
        <v>江尻SSS</v>
      </c>
      <c r="Z8" s="335"/>
      <c r="AA8" s="335"/>
      <c r="AB8" s="335"/>
      <c r="AC8" s="336"/>
    </row>
    <row r="9" spans="1:29" ht="13.5">
      <c r="A9" s="73">
        <v>3</v>
      </c>
      <c r="B9" s="346"/>
      <c r="C9" s="335"/>
      <c r="D9" s="347"/>
      <c r="E9" s="348"/>
      <c r="F9" s="349"/>
      <c r="G9" s="349"/>
      <c r="H9" s="349"/>
      <c r="I9" s="349"/>
      <c r="J9" s="335"/>
      <c r="K9" s="335"/>
      <c r="L9" s="74"/>
      <c r="M9" s="335"/>
      <c r="N9" s="335"/>
      <c r="O9" s="335"/>
      <c r="P9" s="335"/>
      <c r="Q9" s="335"/>
      <c r="R9" s="335"/>
      <c r="S9" s="335"/>
      <c r="T9" s="333"/>
      <c r="U9" s="333"/>
      <c r="V9" s="333"/>
      <c r="W9" s="333"/>
      <c r="X9" s="333"/>
      <c r="Y9" s="334"/>
      <c r="Z9" s="335"/>
      <c r="AA9" s="335"/>
      <c r="AB9" s="335"/>
      <c r="AC9" s="336"/>
    </row>
    <row r="10" spans="1:29" ht="14.25" thickBot="1">
      <c r="A10" s="75">
        <v>4</v>
      </c>
      <c r="B10" s="350"/>
      <c r="C10" s="351"/>
      <c r="D10" s="352"/>
      <c r="E10" s="353"/>
      <c r="F10" s="354"/>
      <c r="G10" s="354"/>
      <c r="H10" s="354"/>
      <c r="I10" s="354"/>
      <c r="J10" s="351"/>
      <c r="K10" s="351"/>
      <c r="L10" s="76"/>
      <c r="M10" s="351"/>
      <c r="N10" s="351"/>
      <c r="O10" s="351"/>
      <c r="P10" s="351"/>
      <c r="Q10" s="351"/>
      <c r="R10" s="351"/>
      <c r="S10" s="351"/>
      <c r="T10" s="355"/>
      <c r="U10" s="355"/>
      <c r="V10" s="355"/>
      <c r="W10" s="355"/>
      <c r="X10" s="355"/>
      <c r="Y10" s="350"/>
      <c r="Z10" s="351"/>
      <c r="AA10" s="351"/>
      <c r="AB10" s="351"/>
      <c r="AC10" s="356"/>
    </row>
    <row r="11" spans="1:12" ht="13.5">
      <c r="A11" s="70"/>
      <c r="B11" s="70"/>
      <c r="C11" s="77"/>
      <c r="D11" s="77"/>
      <c r="E11" s="77"/>
      <c r="F11" s="77"/>
      <c r="G11" s="77"/>
      <c r="H11" s="78"/>
      <c r="I11" s="78"/>
      <c r="J11" s="70"/>
      <c r="K11" s="79"/>
      <c r="L11" s="80"/>
    </row>
    <row r="12" spans="1:29" ht="14.25" thickBot="1">
      <c r="A12" s="68">
        <f>A4</f>
        <v>6</v>
      </c>
      <c r="B12" s="68" t="s">
        <v>166</v>
      </c>
      <c r="C12" s="68">
        <f>C4</f>
        <v>19</v>
      </c>
      <c r="D12" s="68" t="s">
        <v>167</v>
      </c>
      <c r="E12" s="68" t="s">
        <v>168</v>
      </c>
      <c r="F12" s="68" t="s">
        <v>176</v>
      </c>
      <c r="G12" s="68" t="s">
        <v>169</v>
      </c>
      <c r="H12" s="68"/>
      <c r="I12" s="69" t="s">
        <v>170</v>
      </c>
      <c r="J12" s="68"/>
      <c r="K12" s="315" t="s">
        <v>188</v>
      </c>
      <c r="L12" s="315"/>
      <c r="M12" s="315"/>
      <c r="N12" s="315"/>
      <c r="O12" s="315"/>
      <c r="P12" s="315"/>
      <c r="Q12" s="315"/>
      <c r="R12" s="315"/>
      <c r="S12" s="315"/>
      <c r="T12" s="69" t="s">
        <v>171</v>
      </c>
      <c r="U12" s="68"/>
      <c r="V12" s="68"/>
      <c r="W12" s="316" t="s">
        <v>219</v>
      </c>
      <c r="X12" s="316"/>
      <c r="Y12" s="316"/>
      <c r="Z12" s="316"/>
      <c r="AA12" s="316"/>
      <c r="AB12" s="316"/>
      <c r="AC12" s="68"/>
    </row>
    <row r="13" spans="1:29" ht="13.5">
      <c r="A13" s="317" t="s">
        <v>172</v>
      </c>
      <c r="B13" s="319" t="s">
        <v>173</v>
      </c>
      <c r="C13" s="320"/>
      <c r="D13" s="321"/>
      <c r="E13" s="325" t="s">
        <v>174</v>
      </c>
      <c r="F13" s="326"/>
      <c r="G13" s="326"/>
      <c r="H13" s="326"/>
      <c r="I13" s="326"/>
      <c r="J13" s="326"/>
      <c r="K13" s="326"/>
      <c r="L13" s="326"/>
      <c r="M13" s="326"/>
      <c r="N13" s="326"/>
      <c r="O13" s="326"/>
      <c r="P13" s="326"/>
      <c r="Q13" s="326"/>
      <c r="R13" s="326"/>
      <c r="S13" s="326"/>
      <c r="T13" s="325" t="s">
        <v>175</v>
      </c>
      <c r="U13" s="326"/>
      <c r="V13" s="326"/>
      <c r="W13" s="326"/>
      <c r="X13" s="326"/>
      <c r="Y13" s="326"/>
      <c r="Z13" s="326"/>
      <c r="AA13" s="326"/>
      <c r="AB13" s="326"/>
      <c r="AC13" s="329"/>
    </row>
    <row r="14" spans="1:29" ht="14.25" thickBot="1">
      <c r="A14" s="318"/>
      <c r="B14" s="322"/>
      <c r="C14" s="323"/>
      <c r="D14" s="324"/>
      <c r="E14" s="327"/>
      <c r="F14" s="328"/>
      <c r="G14" s="328"/>
      <c r="H14" s="328"/>
      <c r="I14" s="328"/>
      <c r="J14" s="328"/>
      <c r="K14" s="328"/>
      <c r="L14" s="328"/>
      <c r="M14" s="328"/>
      <c r="N14" s="328"/>
      <c r="O14" s="328"/>
      <c r="P14" s="328"/>
      <c r="Q14" s="328"/>
      <c r="R14" s="328"/>
      <c r="S14" s="328"/>
      <c r="T14" s="330" t="s">
        <v>183</v>
      </c>
      <c r="U14" s="330"/>
      <c r="V14" s="330"/>
      <c r="W14" s="330"/>
      <c r="X14" s="330"/>
      <c r="Y14" s="327" t="s">
        <v>184</v>
      </c>
      <c r="Z14" s="328"/>
      <c r="AA14" s="328"/>
      <c r="AB14" s="328"/>
      <c r="AC14" s="331"/>
    </row>
    <row r="15" spans="1:29" ht="14.25" thickTop="1">
      <c r="A15" s="71">
        <v>1</v>
      </c>
      <c r="B15" s="337"/>
      <c r="C15" s="338"/>
      <c r="D15" s="339"/>
      <c r="E15" s="340" t="s">
        <v>204</v>
      </c>
      <c r="F15" s="341"/>
      <c r="G15" s="341"/>
      <c r="H15" s="341"/>
      <c r="I15" s="341"/>
      <c r="J15" s="357">
        <v>5</v>
      </c>
      <c r="K15" s="357"/>
      <c r="L15" s="82" t="s">
        <v>179</v>
      </c>
      <c r="M15" s="357">
        <v>1</v>
      </c>
      <c r="N15" s="357"/>
      <c r="O15" s="357" t="s">
        <v>219</v>
      </c>
      <c r="P15" s="357"/>
      <c r="Q15" s="357"/>
      <c r="R15" s="357"/>
      <c r="S15" s="357"/>
      <c r="T15" s="342" t="str">
        <f>O16</f>
        <v>清水ヴァーモス</v>
      </c>
      <c r="U15" s="342"/>
      <c r="V15" s="342"/>
      <c r="W15" s="342"/>
      <c r="X15" s="342"/>
      <c r="Y15" s="343" t="str">
        <f>E16</f>
        <v>SALFUS oRs</v>
      </c>
      <c r="Z15" s="344"/>
      <c r="AA15" s="344"/>
      <c r="AB15" s="344"/>
      <c r="AC15" s="345"/>
    </row>
    <row r="16" spans="1:29" ht="13.5">
      <c r="A16" s="73">
        <v>2</v>
      </c>
      <c r="B16" s="346"/>
      <c r="C16" s="335"/>
      <c r="D16" s="347"/>
      <c r="E16" s="348" t="s">
        <v>229</v>
      </c>
      <c r="F16" s="349"/>
      <c r="G16" s="349"/>
      <c r="H16" s="349"/>
      <c r="I16" s="349"/>
      <c r="J16" s="358">
        <v>11</v>
      </c>
      <c r="K16" s="358"/>
      <c r="L16" s="83" t="s">
        <v>179</v>
      </c>
      <c r="M16" s="358">
        <v>0</v>
      </c>
      <c r="N16" s="358"/>
      <c r="O16" s="358" t="s">
        <v>199</v>
      </c>
      <c r="P16" s="358"/>
      <c r="Q16" s="358"/>
      <c r="R16" s="358"/>
      <c r="S16" s="358"/>
      <c r="T16" s="332" t="str">
        <f>E15</f>
        <v>RISE SC</v>
      </c>
      <c r="U16" s="333"/>
      <c r="V16" s="333"/>
      <c r="W16" s="333"/>
      <c r="X16" s="333"/>
      <c r="Y16" s="334" t="str">
        <f>O15</f>
        <v>庵原SC</v>
      </c>
      <c r="Z16" s="335"/>
      <c r="AA16" s="335"/>
      <c r="AB16" s="335"/>
      <c r="AC16" s="336"/>
    </row>
    <row r="17" spans="1:29" ht="13.5">
      <c r="A17" s="73">
        <v>3</v>
      </c>
      <c r="B17" s="346"/>
      <c r="C17" s="335"/>
      <c r="D17" s="347"/>
      <c r="E17" s="348"/>
      <c r="F17" s="349"/>
      <c r="G17" s="349"/>
      <c r="H17" s="349"/>
      <c r="I17" s="349"/>
      <c r="J17" s="335"/>
      <c r="K17" s="335"/>
      <c r="L17" s="74"/>
      <c r="M17" s="335"/>
      <c r="N17" s="335"/>
      <c r="O17" s="335"/>
      <c r="P17" s="335"/>
      <c r="Q17" s="335"/>
      <c r="R17" s="335"/>
      <c r="S17" s="335"/>
      <c r="T17" s="333"/>
      <c r="U17" s="333"/>
      <c r="V17" s="333"/>
      <c r="W17" s="333"/>
      <c r="X17" s="333"/>
      <c r="Y17" s="334"/>
      <c r="Z17" s="335"/>
      <c r="AA17" s="335"/>
      <c r="AB17" s="335"/>
      <c r="AC17" s="336"/>
    </row>
    <row r="18" spans="1:29" ht="14.25" thickBot="1">
      <c r="A18" s="75">
        <v>4</v>
      </c>
      <c r="B18" s="350"/>
      <c r="C18" s="351"/>
      <c r="D18" s="352"/>
      <c r="E18" s="353"/>
      <c r="F18" s="354"/>
      <c r="G18" s="354"/>
      <c r="H18" s="354"/>
      <c r="I18" s="354"/>
      <c r="J18" s="351"/>
      <c r="K18" s="351"/>
      <c r="L18" s="76"/>
      <c r="M18" s="351"/>
      <c r="N18" s="351"/>
      <c r="O18" s="351"/>
      <c r="P18" s="351"/>
      <c r="Q18" s="351"/>
      <c r="R18" s="351"/>
      <c r="S18" s="351"/>
      <c r="T18" s="355"/>
      <c r="U18" s="355"/>
      <c r="V18" s="355"/>
      <c r="W18" s="355"/>
      <c r="X18" s="355"/>
      <c r="Y18" s="350"/>
      <c r="Z18" s="351"/>
      <c r="AA18" s="351"/>
      <c r="AB18" s="351"/>
      <c r="AC18" s="356"/>
    </row>
    <row r="19" spans="1:12" ht="13.5">
      <c r="A19" s="79"/>
      <c r="B19" s="79"/>
      <c r="C19" s="79"/>
      <c r="D19" s="79"/>
      <c r="E19" s="79"/>
      <c r="F19" s="79"/>
      <c r="G19" s="79"/>
      <c r="H19" s="79"/>
      <c r="I19" s="79"/>
      <c r="J19" s="79"/>
      <c r="K19" s="79"/>
      <c r="L19" s="79"/>
    </row>
    <row r="20" spans="1:29" ht="14.25" thickBot="1">
      <c r="A20" s="68">
        <f>A4</f>
        <v>6</v>
      </c>
      <c r="B20" s="68" t="s">
        <v>166</v>
      </c>
      <c r="C20" s="68">
        <f>C4</f>
        <v>19</v>
      </c>
      <c r="D20" s="68" t="s">
        <v>167</v>
      </c>
      <c r="E20" s="68" t="s">
        <v>168</v>
      </c>
      <c r="F20" s="68" t="s">
        <v>176</v>
      </c>
      <c r="G20" s="68" t="s">
        <v>169</v>
      </c>
      <c r="H20" s="68"/>
      <c r="I20" s="69" t="s">
        <v>170</v>
      </c>
      <c r="J20" s="68"/>
      <c r="K20" s="315" t="s">
        <v>249</v>
      </c>
      <c r="L20" s="315"/>
      <c r="M20" s="315"/>
      <c r="N20" s="315"/>
      <c r="O20" s="315"/>
      <c r="P20" s="315"/>
      <c r="Q20" s="315"/>
      <c r="R20" s="315"/>
      <c r="S20" s="315"/>
      <c r="T20" s="69" t="s">
        <v>171</v>
      </c>
      <c r="U20" s="68"/>
      <c r="V20" s="68"/>
      <c r="W20" s="316" t="s">
        <v>214</v>
      </c>
      <c r="X20" s="316"/>
      <c r="Y20" s="316"/>
      <c r="Z20" s="316"/>
      <c r="AA20" s="316"/>
      <c r="AB20" s="316"/>
      <c r="AC20" s="68"/>
    </row>
    <row r="21" spans="1:29" ht="13.5">
      <c r="A21" s="317" t="s">
        <v>172</v>
      </c>
      <c r="B21" s="319" t="s">
        <v>173</v>
      </c>
      <c r="C21" s="320"/>
      <c r="D21" s="321"/>
      <c r="E21" s="325" t="s">
        <v>174</v>
      </c>
      <c r="F21" s="326"/>
      <c r="G21" s="326"/>
      <c r="H21" s="326"/>
      <c r="I21" s="326"/>
      <c r="J21" s="326"/>
      <c r="K21" s="326"/>
      <c r="L21" s="326"/>
      <c r="M21" s="326"/>
      <c r="N21" s="326"/>
      <c r="O21" s="326"/>
      <c r="P21" s="326"/>
      <c r="Q21" s="326"/>
      <c r="R21" s="326"/>
      <c r="S21" s="326"/>
      <c r="T21" s="325" t="s">
        <v>175</v>
      </c>
      <c r="U21" s="326"/>
      <c r="V21" s="326"/>
      <c r="W21" s="326"/>
      <c r="X21" s="326"/>
      <c r="Y21" s="326"/>
      <c r="Z21" s="326"/>
      <c r="AA21" s="326"/>
      <c r="AB21" s="326"/>
      <c r="AC21" s="329"/>
    </row>
    <row r="22" spans="1:29" ht="14.25" thickBot="1">
      <c r="A22" s="318"/>
      <c r="B22" s="322"/>
      <c r="C22" s="323"/>
      <c r="D22" s="324"/>
      <c r="E22" s="327"/>
      <c r="F22" s="328"/>
      <c r="G22" s="328"/>
      <c r="H22" s="328"/>
      <c r="I22" s="328"/>
      <c r="J22" s="328"/>
      <c r="K22" s="328"/>
      <c r="L22" s="328"/>
      <c r="M22" s="328"/>
      <c r="N22" s="328"/>
      <c r="O22" s="328"/>
      <c r="P22" s="328"/>
      <c r="Q22" s="328"/>
      <c r="R22" s="328"/>
      <c r="S22" s="328"/>
      <c r="T22" s="330" t="s">
        <v>183</v>
      </c>
      <c r="U22" s="330"/>
      <c r="V22" s="330"/>
      <c r="W22" s="330"/>
      <c r="X22" s="330"/>
      <c r="Y22" s="327" t="s">
        <v>184</v>
      </c>
      <c r="Z22" s="328"/>
      <c r="AA22" s="328"/>
      <c r="AB22" s="328"/>
      <c r="AC22" s="331"/>
    </row>
    <row r="23" spans="1:29" ht="14.25" thickTop="1">
      <c r="A23" s="71">
        <v>1</v>
      </c>
      <c r="B23" s="337"/>
      <c r="C23" s="338"/>
      <c r="D23" s="339"/>
      <c r="E23" s="340" t="s">
        <v>192</v>
      </c>
      <c r="F23" s="341"/>
      <c r="G23" s="341"/>
      <c r="H23" s="341"/>
      <c r="I23" s="341"/>
      <c r="J23" s="357">
        <v>11</v>
      </c>
      <c r="K23" s="357"/>
      <c r="L23" s="82" t="s">
        <v>179</v>
      </c>
      <c r="M23" s="357">
        <v>0</v>
      </c>
      <c r="N23" s="357"/>
      <c r="O23" s="357" t="s">
        <v>191</v>
      </c>
      <c r="P23" s="357"/>
      <c r="Q23" s="357"/>
      <c r="R23" s="357"/>
      <c r="S23" s="357"/>
      <c r="T23" s="342" t="s">
        <v>192</v>
      </c>
      <c r="U23" s="342"/>
      <c r="V23" s="342"/>
      <c r="W23" s="342"/>
      <c r="X23" s="342"/>
      <c r="Y23" s="343" t="s">
        <v>402</v>
      </c>
      <c r="Z23" s="344"/>
      <c r="AA23" s="344"/>
      <c r="AB23" s="344"/>
      <c r="AC23" s="345"/>
    </row>
    <row r="24" spans="1:29" ht="13.5">
      <c r="A24" s="73">
        <v>2</v>
      </c>
      <c r="B24" s="346"/>
      <c r="C24" s="335"/>
      <c r="D24" s="347"/>
      <c r="E24" s="348"/>
      <c r="F24" s="349"/>
      <c r="G24" s="349"/>
      <c r="H24" s="349"/>
      <c r="I24" s="349"/>
      <c r="J24" s="358"/>
      <c r="K24" s="358"/>
      <c r="L24" s="83"/>
      <c r="M24" s="358"/>
      <c r="N24" s="358"/>
      <c r="O24" s="358"/>
      <c r="P24" s="358"/>
      <c r="Q24" s="358"/>
      <c r="R24" s="358"/>
      <c r="S24" s="358"/>
      <c r="T24" s="332"/>
      <c r="U24" s="333"/>
      <c r="V24" s="333"/>
      <c r="W24" s="333"/>
      <c r="X24" s="333"/>
      <c r="Y24" s="334"/>
      <c r="Z24" s="335"/>
      <c r="AA24" s="335"/>
      <c r="AB24" s="335"/>
      <c r="AC24" s="336"/>
    </row>
    <row r="25" spans="1:29" ht="13.5">
      <c r="A25" s="73">
        <v>3</v>
      </c>
      <c r="B25" s="346"/>
      <c r="C25" s="335"/>
      <c r="D25" s="347"/>
      <c r="E25" s="348"/>
      <c r="F25" s="349"/>
      <c r="G25" s="349"/>
      <c r="H25" s="349"/>
      <c r="I25" s="349"/>
      <c r="J25" s="335"/>
      <c r="K25" s="335"/>
      <c r="L25" s="74"/>
      <c r="M25" s="335"/>
      <c r="N25" s="335"/>
      <c r="O25" s="335"/>
      <c r="P25" s="335"/>
      <c r="Q25" s="335"/>
      <c r="R25" s="335"/>
      <c r="S25" s="335"/>
      <c r="T25" s="333"/>
      <c r="U25" s="333"/>
      <c r="V25" s="333"/>
      <c r="W25" s="333"/>
      <c r="X25" s="333"/>
      <c r="Y25" s="334"/>
      <c r="Z25" s="335"/>
      <c r="AA25" s="335"/>
      <c r="AB25" s="335"/>
      <c r="AC25" s="336"/>
    </row>
    <row r="26" spans="1:29" ht="14.25" thickBot="1">
      <c r="A26" s="75">
        <v>4</v>
      </c>
      <c r="B26" s="350"/>
      <c r="C26" s="351"/>
      <c r="D26" s="352"/>
      <c r="E26" s="353"/>
      <c r="F26" s="354"/>
      <c r="G26" s="354"/>
      <c r="H26" s="354"/>
      <c r="I26" s="354"/>
      <c r="J26" s="351"/>
      <c r="K26" s="351"/>
      <c r="L26" s="76"/>
      <c r="M26" s="351"/>
      <c r="N26" s="351"/>
      <c r="O26" s="351"/>
      <c r="P26" s="351"/>
      <c r="Q26" s="351"/>
      <c r="R26" s="351"/>
      <c r="S26" s="351"/>
      <c r="T26" s="355"/>
      <c r="U26" s="355"/>
      <c r="V26" s="355"/>
      <c r="W26" s="355"/>
      <c r="X26" s="355"/>
      <c r="Y26" s="350"/>
      <c r="Z26" s="351"/>
      <c r="AA26" s="351"/>
      <c r="AB26" s="351"/>
      <c r="AC26" s="356"/>
    </row>
    <row r="27" spans="1:12" ht="13.5">
      <c r="A27" s="79"/>
      <c r="B27" s="79"/>
      <c r="C27" s="79"/>
      <c r="D27" s="79"/>
      <c r="E27" s="79"/>
      <c r="F27" s="79"/>
      <c r="G27" s="79"/>
      <c r="H27" s="79"/>
      <c r="I27" s="79"/>
      <c r="J27" s="79"/>
      <c r="K27" s="79"/>
      <c r="L27" s="79"/>
    </row>
    <row r="28" spans="1:29" ht="14.25" thickBot="1">
      <c r="A28" s="68">
        <f>A12</f>
        <v>6</v>
      </c>
      <c r="B28" s="68" t="s">
        <v>166</v>
      </c>
      <c r="C28" s="68">
        <f>C12</f>
        <v>19</v>
      </c>
      <c r="D28" s="68" t="s">
        <v>167</v>
      </c>
      <c r="E28" s="68" t="s">
        <v>168</v>
      </c>
      <c r="F28" s="68" t="s">
        <v>176</v>
      </c>
      <c r="G28" s="68" t="s">
        <v>169</v>
      </c>
      <c r="H28" s="68"/>
      <c r="I28" s="69" t="s">
        <v>170</v>
      </c>
      <c r="J28" s="68"/>
      <c r="K28" s="315" t="s">
        <v>230</v>
      </c>
      <c r="L28" s="315"/>
      <c r="M28" s="315"/>
      <c r="N28" s="315"/>
      <c r="O28" s="315"/>
      <c r="P28" s="315"/>
      <c r="Q28" s="315"/>
      <c r="R28" s="315"/>
      <c r="S28" s="315"/>
      <c r="T28" s="69" t="s">
        <v>171</v>
      </c>
      <c r="U28" s="68"/>
      <c r="V28" s="68"/>
      <c r="W28" s="316" t="s">
        <v>206</v>
      </c>
      <c r="X28" s="316"/>
      <c r="Y28" s="316"/>
      <c r="Z28" s="316"/>
      <c r="AA28" s="316"/>
      <c r="AB28" s="316"/>
      <c r="AC28" s="68"/>
    </row>
    <row r="29" spans="1:29" ht="13.5">
      <c r="A29" s="317" t="s">
        <v>172</v>
      </c>
      <c r="B29" s="319" t="s">
        <v>173</v>
      </c>
      <c r="C29" s="320"/>
      <c r="D29" s="321"/>
      <c r="E29" s="325" t="s">
        <v>174</v>
      </c>
      <c r="F29" s="326"/>
      <c r="G29" s="326"/>
      <c r="H29" s="326"/>
      <c r="I29" s="326"/>
      <c r="J29" s="326"/>
      <c r="K29" s="326"/>
      <c r="L29" s="326"/>
      <c r="M29" s="326"/>
      <c r="N29" s="326"/>
      <c r="O29" s="326"/>
      <c r="P29" s="326"/>
      <c r="Q29" s="326"/>
      <c r="R29" s="326"/>
      <c r="S29" s="326"/>
      <c r="T29" s="325" t="s">
        <v>175</v>
      </c>
      <c r="U29" s="326"/>
      <c r="V29" s="326"/>
      <c r="W29" s="326"/>
      <c r="X29" s="326"/>
      <c r="Y29" s="326"/>
      <c r="Z29" s="326"/>
      <c r="AA29" s="326"/>
      <c r="AB29" s="326"/>
      <c r="AC29" s="329"/>
    </row>
    <row r="30" spans="1:29" ht="14.25" thickBot="1">
      <c r="A30" s="318"/>
      <c r="B30" s="322"/>
      <c r="C30" s="323"/>
      <c r="D30" s="324"/>
      <c r="E30" s="327"/>
      <c r="F30" s="328"/>
      <c r="G30" s="328"/>
      <c r="H30" s="328"/>
      <c r="I30" s="328"/>
      <c r="J30" s="328"/>
      <c r="K30" s="328"/>
      <c r="L30" s="328"/>
      <c r="M30" s="328"/>
      <c r="N30" s="328"/>
      <c r="O30" s="328"/>
      <c r="P30" s="328"/>
      <c r="Q30" s="328"/>
      <c r="R30" s="328"/>
      <c r="S30" s="328"/>
      <c r="T30" s="330" t="s">
        <v>183</v>
      </c>
      <c r="U30" s="330"/>
      <c r="V30" s="330"/>
      <c r="W30" s="330"/>
      <c r="X30" s="330"/>
      <c r="Y30" s="327" t="s">
        <v>184</v>
      </c>
      <c r="Z30" s="328"/>
      <c r="AA30" s="328"/>
      <c r="AB30" s="328"/>
      <c r="AC30" s="331"/>
    </row>
    <row r="31" spans="1:29" ht="14.25" thickTop="1">
      <c r="A31" s="71">
        <v>1</v>
      </c>
      <c r="B31" s="337"/>
      <c r="C31" s="338"/>
      <c r="D31" s="339"/>
      <c r="E31" s="340" t="s">
        <v>203</v>
      </c>
      <c r="F31" s="341"/>
      <c r="G31" s="341"/>
      <c r="H31" s="341"/>
      <c r="I31" s="341"/>
      <c r="J31" s="338">
        <v>3</v>
      </c>
      <c r="K31" s="338"/>
      <c r="L31" s="72" t="s">
        <v>182</v>
      </c>
      <c r="M31" s="338">
        <v>0</v>
      </c>
      <c r="N31" s="338"/>
      <c r="O31" s="338" t="s">
        <v>206</v>
      </c>
      <c r="P31" s="338"/>
      <c r="Q31" s="338"/>
      <c r="R31" s="338"/>
      <c r="S31" s="338"/>
      <c r="T31" s="342" t="str">
        <f>O32</f>
        <v>駒越小SSS</v>
      </c>
      <c r="U31" s="342"/>
      <c r="V31" s="342"/>
      <c r="W31" s="342"/>
      <c r="X31" s="342"/>
      <c r="Y31" s="343" t="str">
        <f>E32</f>
        <v>由比SSS</v>
      </c>
      <c r="Z31" s="344"/>
      <c r="AA31" s="344"/>
      <c r="AB31" s="344"/>
      <c r="AC31" s="345"/>
    </row>
    <row r="32" spans="1:29" ht="13.5">
      <c r="A32" s="73">
        <v>2</v>
      </c>
      <c r="B32" s="346"/>
      <c r="C32" s="335"/>
      <c r="D32" s="347"/>
      <c r="E32" s="348" t="s">
        <v>215</v>
      </c>
      <c r="F32" s="349"/>
      <c r="G32" s="349"/>
      <c r="H32" s="349"/>
      <c r="I32" s="349"/>
      <c r="J32" s="335">
        <v>0</v>
      </c>
      <c r="K32" s="335"/>
      <c r="L32" s="74" t="s">
        <v>182</v>
      </c>
      <c r="M32" s="335">
        <v>1</v>
      </c>
      <c r="N32" s="335"/>
      <c r="O32" s="335" t="s">
        <v>201</v>
      </c>
      <c r="P32" s="335"/>
      <c r="Q32" s="335"/>
      <c r="R32" s="335"/>
      <c r="S32" s="335"/>
      <c r="T32" s="332" t="str">
        <f>E31</f>
        <v>VALOR FC</v>
      </c>
      <c r="U32" s="333"/>
      <c r="V32" s="333"/>
      <c r="W32" s="333"/>
      <c r="X32" s="333"/>
      <c r="Y32" s="334" t="str">
        <f>O31</f>
        <v>入江SSS</v>
      </c>
      <c r="Z32" s="335"/>
      <c r="AA32" s="335"/>
      <c r="AB32" s="335"/>
      <c r="AC32" s="336"/>
    </row>
    <row r="33" spans="1:29" ht="13.5">
      <c r="A33" s="73">
        <v>3</v>
      </c>
      <c r="B33" s="346"/>
      <c r="C33" s="335"/>
      <c r="D33" s="347"/>
      <c r="E33" s="348"/>
      <c r="F33" s="349"/>
      <c r="G33" s="349"/>
      <c r="H33" s="349"/>
      <c r="I33" s="349"/>
      <c r="J33" s="335"/>
      <c r="K33" s="335"/>
      <c r="L33" s="74"/>
      <c r="M33" s="335"/>
      <c r="N33" s="335"/>
      <c r="O33" s="335"/>
      <c r="P33" s="335"/>
      <c r="Q33" s="335"/>
      <c r="R33" s="335"/>
      <c r="S33" s="335"/>
      <c r="T33" s="333"/>
      <c r="U33" s="333"/>
      <c r="V33" s="333"/>
      <c r="W33" s="333"/>
      <c r="X33" s="333"/>
      <c r="Y33" s="334"/>
      <c r="Z33" s="335"/>
      <c r="AA33" s="335"/>
      <c r="AB33" s="335"/>
      <c r="AC33" s="336"/>
    </row>
    <row r="34" spans="1:29" ht="14.25" thickBot="1">
      <c r="A34" s="75">
        <v>4</v>
      </c>
      <c r="B34" s="350"/>
      <c r="C34" s="351"/>
      <c r="D34" s="352"/>
      <c r="E34" s="353"/>
      <c r="F34" s="354"/>
      <c r="G34" s="354"/>
      <c r="H34" s="354"/>
      <c r="I34" s="354"/>
      <c r="J34" s="351"/>
      <c r="K34" s="351"/>
      <c r="L34" s="76"/>
      <c r="M34" s="351"/>
      <c r="N34" s="351"/>
      <c r="O34" s="351"/>
      <c r="P34" s="351"/>
      <c r="Q34" s="351"/>
      <c r="R34" s="351"/>
      <c r="S34" s="351"/>
      <c r="T34" s="355"/>
      <c r="U34" s="355"/>
      <c r="V34" s="355"/>
      <c r="W34" s="355"/>
      <c r="X34" s="355"/>
      <c r="Y34" s="350"/>
      <c r="Z34" s="351"/>
      <c r="AA34" s="351"/>
      <c r="AB34" s="351"/>
      <c r="AC34" s="356"/>
    </row>
    <row r="35" spans="1:12" ht="13.5">
      <c r="A35" s="79"/>
      <c r="B35" s="79"/>
      <c r="C35" s="79"/>
      <c r="D35" s="79"/>
      <c r="E35" s="79"/>
      <c r="F35" s="79"/>
      <c r="G35" s="79"/>
      <c r="H35" s="79"/>
      <c r="I35" s="79"/>
      <c r="J35" s="79"/>
      <c r="K35" s="79"/>
      <c r="L35" s="79"/>
    </row>
    <row r="36" spans="1:29" ht="14.25" thickBot="1">
      <c r="A36" s="68">
        <f>A12</f>
        <v>6</v>
      </c>
      <c r="B36" s="68" t="s">
        <v>166</v>
      </c>
      <c r="C36" s="68">
        <f>C12</f>
        <v>19</v>
      </c>
      <c r="D36" s="68" t="s">
        <v>167</v>
      </c>
      <c r="E36" s="68" t="s">
        <v>168</v>
      </c>
      <c r="F36" s="68" t="s">
        <v>176</v>
      </c>
      <c r="G36" s="68" t="s">
        <v>169</v>
      </c>
      <c r="H36" s="68"/>
      <c r="I36" s="69" t="s">
        <v>170</v>
      </c>
      <c r="J36" s="68"/>
      <c r="K36" s="315" t="s">
        <v>259</v>
      </c>
      <c r="L36" s="315"/>
      <c r="M36" s="315"/>
      <c r="N36" s="315"/>
      <c r="O36" s="315"/>
      <c r="P36" s="315"/>
      <c r="Q36" s="315"/>
      <c r="R36" s="315"/>
      <c r="S36" s="315"/>
      <c r="T36" s="69" t="s">
        <v>171</v>
      </c>
      <c r="U36" s="68"/>
      <c r="V36" s="68"/>
      <c r="W36" s="316" t="s">
        <v>205</v>
      </c>
      <c r="X36" s="316"/>
      <c r="Y36" s="316"/>
      <c r="Z36" s="316"/>
      <c r="AA36" s="316"/>
      <c r="AB36" s="316"/>
      <c r="AC36" s="68"/>
    </row>
    <row r="37" spans="1:29" ht="13.5">
      <c r="A37" s="317" t="s">
        <v>172</v>
      </c>
      <c r="B37" s="319" t="s">
        <v>173</v>
      </c>
      <c r="C37" s="320"/>
      <c r="D37" s="321"/>
      <c r="E37" s="325" t="s">
        <v>174</v>
      </c>
      <c r="F37" s="326"/>
      <c r="G37" s="326"/>
      <c r="H37" s="326"/>
      <c r="I37" s="326"/>
      <c r="J37" s="326"/>
      <c r="K37" s="326"/>
      <c r="L37" s="326"/>
      <c r="M37" s="326"/>
      <c r="N37" s="326"/>
      <c r="O37" s="326"/>
      <c r="P37" s="326"/>
      <c r="Q37" s="326"/>
      <c r="R37" s="326"/>
      <c r="S37" s="326"/>
      <c r="T37" s="325" t="s">
        <v>175</v>
      </c>
      <c r="U37" s="326"/>
      <c r="V37" s="326"/>
      <c r="W37" s="326"/>
      <c r="X37" s="326"/>
      <c r="Y37" s="326"/>
      <c r="Z37" s="326"/>
      <c r="AA37" s="326"/>
      <c r="AB37" s="326"/>
      <c r="AC37" s="329"/>
    </row>
    <row r="38" spans="1:29" ht="14.25" thickBot="1">
      <c r="A38" s="318"/>
      <c r="B38" s="322"/>
      <c r="C38" s="323"/>
      <c r="D38" s="324"/>
      <c r="E38" s="327"/>
      <c r="F38" s="328"/>
      <c r="G38" s="328"/>
      <c r="H38" s="328"/>
      <c r="I38" s="328"/>
      <c r="J38" s="328"/>
      <c r="K38" s="328"/>
      <c r="L38" s="328"/>
      <c r="M38" s="328"/>
      <c r="N38" s="328"/>
      <c r="O38" s="328"/>
      <c r="P38" s="328"/>
      <c r="Q38" s="328"/>
      <c r="R38" s="328"/>
      <c r="S38" s="328"/>
      <c r="T38" s="330" t="s">
        <v>183</v>
      </c>
      <c r="U38" s="330"/>
      <c r="V38" s="330"/>
      <c r="W38" s="330"/>
      <c r="X38" s="330"/>
      <c r="Y38" s="327" t="s">
        <v>184</v>
      </c>
      <c r="Z38" s="328"/>
      <c r="AA38" s="328"/>
      <c r="AB38" s="328"/>
      <c r="AC38" s="331"/>
    </row>
    <row r="39" spans="1:29" ht="14.25" thickTop="1">
      <c r="A39" s="71">
        <v>1</v>
      </c>
      <c r="B39" s="337"/>
      <c r="C39" s="338"/>
      <c r="D39" s="339"/>
      <c r="E39" s="340" t="s">
        <v>239</v>
      </c>
      <c r="F39" s="341"/>
      <c r="G39" s="341"/>
      <c r="H39" s="341"/>
      <c r="I39" s="341"/>
      <c r="J39" s="338">
        <v>4</v>
      </c>
      <c r="K39" s="338"/>
      <c r="L39" s="72" t="s">
        <v>182</v>
      </c>
      <c r="M39" s="338">
        <v>0</v>
      </c>
      <c r="N39" s="338"/>
      <c r="O39" s="338" t="s">
        <v>242</v>
      </c>
      <c r="P39" s="338"/>
      <c r="Q39" s="338"/>
      <c r="R39" s="338"/>
      <c r="S39" s="338"/>
      <c r="T39" s="342" t="str">
        <f>O40</f>
        <v>清水第八SC</v>
      </c>
      <c r="U39" s="342"/>
      <c r="V39" s="342"/>
      <c r="W39" s="342"/>
      <c r="X39" s="342"/>
      <c r="Y39" s="343" t="str">
        <f>E40</f>
        <v>清水北SSS</v>
      </c>
      <c r="Z39" s="344"/>
      <c r="AA39" s="344"/>
      <c r="AB39" s="344"/>
      <c r="AC39" s="345"/>
    </row>
    <row r="40" spans="1:29" ht="13.5">
      <c r="A40" s="73">
        <v>2</v>
      </c>
      <c r="B40" s="346"/>
      <c r="C40" s="335"/>
      <c r="D40" s="347"/>
      <c r="E40" s="348" t="s">
        <v>241</v>
      </c>
      <c r="F40" s="349"/>
      <c r="G40" s="349"/>
      <c r="H40" s="349"/>
      <c r="I40" s="349"/>
      <c r="J40" s="335">
        <v>4</v>
      </c>
      <c r="K40" s="335"/>
      <c r="L40" s="74" t="s">
        <v>182</v>
      </c>
      <c r="M40" s="335">
        <v>0</v>
      </c>
      <c r="N40" s="335"/>
      <c r="O40" s="335" t="s">
        <v>253</v>
      </c>
      <c r="P40" s="335"/>
      <c r="Q40" s="335"/>
      <c r="R40" s="335"/>
      <c r="S40" s="335"/>
      <c r="T40" s="332" t="str">
        <f>E39</f>
        <v>清水クラブSS</v>
      </c>
      <c r="U40" s="333"/>
      <c r="V40" s="333"/>
      <c r="W40" s="333"/>
      <c r="X40" s="333"/>
      <c r="Y40" s="334" t="str">
        <f>O39</f>
        <v>清水プエルトSC</v>
      </c>
      <c r="Z40" s="335"/>
      <c r="AA40" s="335"/>
      <c r="AB40" s="335"/>
      <c r="AC40" s="336"/>
    </row>
    <row r="41" spans="1:29" ht="13.5">
      <c r="A41" s="73">
        <v>3</v>
      </c>
      <c r="B41" s="346"/>
      <c r="C41" s="335"/>
      <c r="D41" s="347"/>
      <c r="E41" s="348"/>
      <c r="F41" s="349"/>
      <c r="G41" s="349"/>
      <c r="H41" s="349"/>
      <c r="I41" s="349"/>
      <c r="J41" s="335"/>
      <c r="K41" s="335"/>
      <c r="L41" s="74"/>
      <c r="M41" s="335"/>
      <c r="N41" s="335"/>
      <c r="O41" s="335"/>
      <c r="P41" s="335"/>
      <c r="Q41" s="335"/>
      <c r="R41" s="335"/>
      <c r="S41" s="335"/>
      <c r="T41" s="333"/>
      <c r="U41" s="333"/>
      <c r="V41" s="333"/>
      <c r="W41" s="333"/>
      <c r="X41" s="333"/>
      <c r="Y41" s="334"/>
      <c r="Z41" s="335"/>
      <c r="AA41" s="335"/>
      <c r="AB41" s="335"/>
      <c r="AC41" s="336"/>
    </row>
    <row r="42" spans="1:29" ht="14.25" thickBot="1">
      <c r="A42" s="75">
        <v>4</v>
      </c>
      <c r="B42" s="350"/>
      <c r="C42" s="351"/>
      <c r="D42" s="352"/>
      <c r="E42" s="353"/>
      <c r="F42" s="354"/>
      <c r="G42" s="354"/>
      <c r="H42" s="354"/>
      <c r="I42" s="354"/>
      <c r="J42" s="351"/>
      <c r="K42" s="351"/>
      <c r="L42" s="76"/>
      <c r="M42" s="351"/>
      <c r="N42" s="351"/>
      <c r="O42" s="351"/>
      <c r="P42" s="351"/>
      <c r="Q42" s="351"/>
      <c r="R42" s="351"/>
      <c r="S42" s="351"/>
      <c r="T42" s="355"/>
      <c r="U42" s="355"/>
      <c r="V42" s="355"/>
      <c r="W42" s="355"/>
      <c r="X42" s="355"/>
      <c r="Y42" s="350"/>
      <c r="Z42" s="351"/>
      <c r="AA42" s="351"/>
      <c r="AB42" s="351"/>
      <c r="AC42" s="356"/>
    </row>
    <row r="44" spans="1:29" ht="14.25" thickBot="1">
      <c r="A44" s="68">
        <f>A4</f>
        <v>6</v>
      </c>
      <c r="B44" s="68" t="s">
        <v>166</v>
      </c>
      <c r="C44" s="68">
        <f>C4</f>
        <v>19</v>
      </c>
      <c r="D44" s="68" t="s">
        <v>167</v>
      </c>
      <c r="E44" s="68" t="s">
        <v>168</v>
      </c>
      <c r="F44" s="68" t="s">
        <v>176</v>
      </c>
      <c r="G44" s="68" t="s">
        <v>169</v>
      </c>
      <c r="H44" s="68"/>
      <c r="I44" s="69" t="s">
        <v>170</v>
      </c>
      <c r="J44" s="68"/>
      <c r="K44" s="315" t="s">
        <v>225</v>
      </c>
      <c r="L44" s="315"/>
      <c r="M44" s="315"/>
      <c r="N44" s="315"/>
      <c r="O44" s="315"/>
      <c r="P44" s="315"/>
      <c r="Q44" s="315"/>
      <c r="R44" s="315"/>
      <c r="S44" s="315"/>
      <c r="T44" s="69" t="s">
        <v>171</v>
      </c>
      <c r="U44" s="68"/>
      <c r="V44" s="68"/>
      <c r="W44" s="316" t="s">
        <v>217</v>
      </c>
      <c r="X44" s="316"/>
      <c r="Y44" s="316"/>
      <c r="Z44" s="316"/>
      <c r="AA44" s="316"/>
      <c r="AB44" s="316"/>
      <c r="AC44" s="68"/>
    </row>
    <row r="45" spans="1:29" ht="13.5">
      <c r="A45" s="317" t="s">
        <v>172</v>
      </c>
      <c r="B45" s="319" t="s">
        <v>173</v>
      </c>
      <c r="C45" s="320"/>
      <c r="D45" s="321"/>
      <c r="E45" s="325" t="s">
        <v>174</v>
      </c>
      <c r="F45" s="326"/>
      <c r="G45" s="326"/>
      <c r="H45" s="326"/>
      <c r="I45" s="326"/>
      <c r="J45" s="326"/>
      <c r="K45" s="326"/>
      <c r="L45" s="326"/>
      <c r="M45" s="326"/>
      <c r="N45" s="326"/>
      <c r="O45" s="326"/>
      <c r="P45" s="326"/>
      <c r="Q45" s="326"/>
      <c r="R45" s="326"/>
      <c r="S45" s="326"/>
      <c r="T45" s="325" t="s">
        <v>175</v>
      </c>
      <c r="U45" s="326"/>
      <c r="V45" s="326"/>
      <c r="W45" s="326"/>
      <c r="X45" s="326"/>
      <c r="Y45" s="326"/>
      <c r="Z45" s="326"/>
      <c r="AA45" s="326"/>
      <c r="AB45" s="326"/>
      <c r="AC45" s="329"/>
    </row>
    <row r="46" spans="1:29" ht="14.25" thickBot="1">
      <c r="A46" s="318"/>
      <c r="B46" s="322"/>
      <c r="C46" s="323"/>
      <c r="D46" s="324"/>
      <c r="E46" s="327"/>
      <c r="F46" s="328"/>
      <c r="G46" s="328"/>
      <c r="H46" s="328"/>
      <c r="I46" s="328"/>
      <c r="J46" s="328"/>
      <c r="K46" s="328"/>
      <c r="L46" s="328"/>
      <c r="M46" s="328"/>
      <c r="N46" s="328"/>
      <c r="O46" s="328"/>
      <c r="P46" s="328"/>
      <c r="Q46" s="328"/>
      <c r="R46" s="328"/>
      <c r="S46" s="328"/>
      <c r="T46" s="330" t="s">
        <v>183</v>
      </c>
      <c r="U46" s="330"/>
      <c r="V46" s="330"/>
      <c r="W46" s="330"/>
      <c r="X46" s="330"/>
      <c r="Y46" s="327" t="s">
        <v>184</v>
      </c>
      <c r="Z46" s="328"/>
      <c r="AA46" s="328"/>
      <c r="AB46" s="328"/>
      <c r="AC46" s="331"/>
    </row>
    <row r="47" spans="1:29" ht="14.25" thickTop="1">
      <c r="A47" s="71">
        <v>1</v>
      </c>
      <c r="B47" s="337"/>
      <c r="C47" s="338"/>
      <c r="D47" s="339"/>
      <c r="E47" s="340" t="s">
        <v>211</v>
      </c>
      <c r="F47" s="341"/>
      <c r="G47" s="341"/>
      <c r="H47" s="341"/>
      <c r="I47" s="341"/>
      <c r="J47" s="338">
        <v>0</v>
      </c>
      <c r="K47" s="338"/>
      <c r="L47" s="72" t="s">
        <v>182</v>
      </c>
      <c r="M47" s="338">
        <v>5</v>
      </c>
      <c r="N47" s="338"/>
      <c r="O47" s="338" t="s">
        <v>217</v>
      </c>
      <c r="P47" s="338"/>
      <c r="Q47" s="338"/>
      <c r="R47" s="338"/>
      <c r="S47" s="338"/>
      <c r="T47" s="359" t="str">
        <f>E47</f>
        <v>岡小SSS</v>
      </c>
      <c r="U47" s="342"/>
      <c r="V47" s="342"/>
      <c r="W47" s="342"/>
      <c r="X47" s="342"/>
      <c r="Y47" s="343" t="str">
        <f>O47</f>
        <v>有度FC</v>
      </c>
      <c r="Z47" s="344"/>
      <c r="AA47" s="344"/>
      <c r="AB47" s="344"/>
      <c r="AC47" s="345"/>
    </row>
    <row r="48" spans="1:29" ht="13.5">
      <c r="A48" s="73">
        <v>2</v>
      </c>
      <c r="B48" s="346"/>
      <c r="C48" s="335"/>
      <c r="D48" s="347"/>
      <c r="E48" s="348"/>
      <c r="F48" s="349"/>
      <c r="G48" s="349"/>
      <c r="H48" s="349"/>
      <c r="I48" s="349"/>
      <c r="J48" s="335"/>
      <c r="K48" s="335"/>
      <c r="L48" s="74"/>
      <c r="M48" s="335"/>
      <c r="N48" s="335"/>
      <c r="O48" s="335"/>
      <c r="P48" s="335"/>
      <c r="Q48" s="335"/>
      <c r="R48" s="335"/>
      <c r="S48" s="335"/>
      <c r="T48" s="332"/>
      <c r="U48" s="333"/>
      <c r="V48" s="333"/>
      <c r="W48" s="333"/>
      <c r="X48" s="333"/>
      <c r="Y48" s="334"/>
      <c r="Z48" s="335"/>
      <c r="AA48" s="335"/>
      <c r="AB48" s="335"/>
      <c r="AC48" s="336"/>
    </row>
    <row r="49" spans="1:29" ht="13.5">
      <c r="A49" s="73">
        <v>3</v>
      </c>
      <c r="B49" s="346"/>
      <c r="C49" s="335"/>
      <c r="D49" s="347"/>
      <c r="E49" s="348"/>
      <c r="F49" s="349"/>
      <c r="G49" s="349"/>
      <c r="H49" s="349"/>
      <c r="I49" s="349"/>
      <c r="J49" s="335"/>
      <c r="K49" s="335"/>
      <c r="L49" s="74"/>
      <c r="M49" s="335"/>
      <c r="N49" s="335"/>
      <c r="O49" s="335"/>
      <c r="P49" s="335"/>
      <c r="Q49" s="335"/>
      <c r="R49" s="335"/>
      <c r="S49" s="335"/>
      <c r="T49" s="333"/>
      <c r="U49" s="333"/>
      <c r="V49" s="333"/>
      <c r="W49" s="333"/>
      <c r="X49" s="333"/>
      <c r="Y49" s="334"/>
      <c r="Z49" s="335"/>
      <c r="AA49" s="335"/>
      <c r="AB49" s="335"/>
      <c r="AC49" s="336"/>
    </row>
    <row r="50" spans="1:29" ht="14.25" thickBot="1">
      <c r="A50" s="75">
        <v>4</v>
      </c>
      <c r="B50" s="350"/>
      <c r="C50" s="351"/>
      <c r="D50" s="352"/>
      <c r="E50" s="353"/>
      <c r="F50" s="354"/>
      <c r="G50" s="354"/>
      <c r="H50" s="354"/>
      <c r="I50" s="354"/>
      <c r="J50" s="351"/>
      <c r="K50" s="351"/>
      <c r="L50" s="76"/>
      <c r="M50" s="351"/>
      <c r="N50" s="351"/>
      <c r="O50" s="351"/>
      <c r="P50" s="351"/>
      <c r="Q50" s="351"/>
      <c r="R50" s="351"/>
      <c r="S50" s="351"/>
      <c r="T50" s="355"/>
      <c r="U50" s="355"/>
      <c r="V50" s="355"/>
      <c r="W50" s="355"/>
      <c r="X50" s="355"/>
      <c r="Y50" s="350"/>
      <c r="Z50" s="351"/>
      <c r="AA50" s="351"/>
      <c r="AB50" s="351"/>
      <c r="AC50" s="356"/>
    </row>
  </sheetData>
  <sheetProtection/>
  <mergeCells count="218">
    <mergeCell ref="Y49:AC49"/>
    <mergeCell ref="B50:D50"/>
    <mergeCell ref="E50:I50"/>
    <mergeCell ref="J50:K50"/>
    <mergeCell ref="M50:N50"/>
    <mergeCell ref="O50:S50"/>
    <mergeCell ref="T50:X50"/>
    <mergeCell ref="Y50:AC50"/>
    <mergeCell ref="B49:D49"/>
    <mergeCell ref="E49:I49"/>
    <mergeCell ref="J49:K49"/>
    <mergeCell ref="M49:N49"/>
    <mergeCell ref="O49:S49"/>
    <mergeCell ref="T49:X49"/>
    <mergeCell ref="Y47:AC47"/>
    <mergeCell ref="B48:D48"/>
    <mergeCell ref="E48:I48"/>
    <mergeCell ref="J48:K48"/>
    <mergeCell ref="M48:N48"/>
    <mergeCell ref="O48:S48"/>
    <mergeCell ref="T48:X48"/>
    <mergeCell ref="Y48:AC48"/>
    <mergeCell ref="B47:D47"/>
    <mergeCell ref="E47:I47"/>
    <mergeCell ref="J47:K47"/>
    <mergeCell ref="M47:N47"/>
    <mergeCell ref="O47:S47"/>
    <mergeCell ref="T47:X47"/>
    <mergeCell ref="K44:S44"/>
    <mergeCell ref="W44:AB44"/>
    <mergeCell ref="A45:A46"/>
    <mergeCell ref="B45:D46"/>
    <mergeCell ref="E45:S46"/>
    <mergeCell ref="T45:AC45"/>
    <mergeCell ref="T46:X46"/>
    <mergeCell ref="Y46:AC46"/>
    <mergeCell ref="Y41:AC41"/>
    <mergeCell ref="B42:D42"/>
    <mergeCell ref="E42:I42"/>
    <mergeCell ref="J42:K42"/>
    <mergeCell ref="M42:N42"/>
    <mergeCell ref="O42:S42"/>
    <mergeCell ref="T42:X42"/>
    <mergeCell ref="Y42:AC42"/>
    <mergeCell ref="B41:D41"/>
    <mergeCell ref="E41:I41"/>
    <mergeCell ref="J41:K41"/>
    <mergeCell ref="M41:N41"/>
    <mergeCell ref="O41:S41"/>
    <mergeCell ref="T41:X41"/>
    <mergeCell ref="Y39:AC39"/>
    <mergeCell ref="B40:D40"/>
    <mergeCell ref="E40:I40"/>
    <mergeCell ref="J40:K40"/>
    <mergeCell ref="M40:N40"/>
    <mergeCell ref="O40:S40"/>
    <mergeCell ref="T40:X40"/>
    <mergeCell ref="Y40:AC40"/>
    <mergeCell ref="B39:D39"/>
    <mergeCell ref="E39:I39"/>
    <mergeCell ref="J39:K39"/>
    <mergeCell ref="M39:N39"/>
    <mergeCell ref="O39:S39"/>
    <mergeCell ref="T39:X39"/>
    <mergeCell ref="K36:S36"/>
    <mergeCell ref="W36:AB36"/>
    <mergeCell ref="A37:A38"/>
    <mergeCell ref="B37:D38"/>
    <mergeCell ref="E37:S38"/>
    <mergeCell ref="T37:AC37"/>
    <mergeCell ref="T38:X38"/>
    <mergeCell ref="Y38:AC38"/>
    <mergeCell ref="Y33:AC33"/>
    <mergeCell ref="B34:D34"/>
    <mergeCell ref="E34:I34"/>
    <mergeCell ref="J34:K34"/>
    <mergeCell ref="M34:N34"/>
    <mergeCell ref="O34:S34"/>
    <mergeCell ref="T34:X34"/>
    <mergeCell ref="Y34:AC34"/>
    <mergeCell ref="B33:D33"/>
    <mergeCell ref="E33:I33"/>
    <mergeCell ref="J33:K33"/>
    <mergeCell ref="M33:N33"/>
    <mergeCell ref="O33:S33"/>
    <mergeCell ref="T33:X33"/>
    <mergeCell ref="Y31:AC31"/>
    <mergeCell ref="B32:D32"/>
    <mergeCell ref="E32:I32"/>
    <mergeCell ref="J32:K32"/>
    <mergeCell ref="M32:N32"/>
    <mergeCell ref="O32:S32"/>
    <mergeCell ref="T32:X32"/>
    <mergeCell ref="Y32:AC32"/>
    <mergeCell ref="B31:D31"/>
    <mergeCell ref="E31:I31"/>
    <mergeCell ref="J31:K31"/>
    <mergeCell ref="M31:N31"/>
    <mergeCell ref="O31:S31"/>
    <mergeCell ref="T31:X31"/>
    <mergeCell ref="K28:S28"/>
    <mergeCell ref="W28:AB28"/>
    <mergeCell ref="A29:A30"/>
    <mergeCell ref="B29:D30"/>
    <mergeCell ref="E29:S30"/>
    <mergeCell ref="T29:AC29"/>
    <mergeCell ref="T30:X30"/>
    <mergeCell ref="Y30:AC30"/>
    <mergeCell ref="Y25:AC25"/>
    <mergeCell ref="B26:D26"/>
    <mergeCell ref="E26:I26"/>
    <mergeCell ref="J26:K26"/>
    <mergeCell ref="M26:N26"/>
    <mergeCell ref="O26:S26"/>
    <mergeCell ref="T26:X26"/>
    <mergeCell ref="Y26:AC26"/>
    <mergeCell ref="B25:D25"/>
    <mergeCell ref="E25:I25"/>
    <mergeCell ref="J25:K25"/>
    <mergeCell ref="M25:N25"/>
    <mergeCell ref="O25:S25"/>
    <mergeCell ref="T25:X25"/>
    <mergeCell ref="Y23:AC23"/>
    <mergeCell ref="B24:D24"/>
    <mergeCell ref="E24:I24"/>
    <mergeCell ref="J24:K24"/>
    <mergeCell ref="M24:N24"/>
    <mergeCell ref="O24:S24"/>
    <mergeCell ref="T24:X24"/>
    <mergeCell ref="Y24:AC24"/>
    <mergeCell ref="B23:D23"/>
    <mergeCell ref="E23:I23"/>
    <mergeCell ref="J23:K23"/>
    <mergeCell ref="M23:N23"/>
    <mergeCell ref="O23:S23"/>
    <mergeCell ref="T23:X23"/>
    <mergeCell ref="K20:S20"/>
    <mergeCell ref="W20:AB20"/>
    <mergeCell ref="A21:A22"/>
    <mergeCell ref="B21:D22"/>
    <mergeCell ref="E21:S22"/>
    <mergeCell ref="T21:AC21"/>
    <mergeCell ref="T22:X22"/>
    <mergeCell ref="Y22:AC22"/>
    <mergeCell ref="Y17:AC17"/>
    <mergeCell ref="B18:D18"/>
    <mergeCell ref="E18:I18"/>
    <mergeCell ref="J18:K18"/>
    <mergeCell ref="M18:N18"/>
    <mergeCell ref="O18:S18"/>
    <mergeCell ref="T18:X18"/>
    <mergeCell ref="Y18:AC18"/>
    <mergeCell ref="B17:D17"/>
    <mergeCell ref="E17:I17"/>
    <mergeCell ref="J17:K17"/>
    <mergeCell ref="M17:N17"/>
    <mergeCell ref="O17:S17"/>
    <mergeCell ref="T17:X17"/>
    <mergeCell ref="Y15:AC15"/>
    <mergeCell ref="B16:D16"/>
    <mergeCell ref="E16:I16"/>
    <mergeCell ref="J16:K16"/>
    <mergeCell ref="M16:N16"/>
    <mergeCell ref="O16:S16"/>
    <mergeCell ref="T16:X16"/>
    <mergeCell ref="Y16:AC16"/>
    <mergeCell ref="B15:D15"/>
    <mergeCell ref="E15:I15"/>
    <mergeCell ref="J15:K15"/>
    <mergeCell ref="M15:N15"/>
    <mergeCell ref="O15:S15"/>
    <mergeCell ref="T15:X15"/>
    <mergeCell ref="K12:S12"/>
    <mergeCell ref="W12:AB12"/>
    <mergeCell ref="A13:A14"/>
    <mergeCell ref="B13:D14"/>
    <mergeCell ref="E13:S14"/>
    <mergeCell ref="T13:AC13"/>
    <mergeCell ref="T14:X14"/>
    <mergeCell ref="Y14:AC14"/>
    <mergeCell ref="Y9:AC9"/>
    <mergeCell ref="B10:D10"/>
    <mergeCell ref="E10:I10"/>
    <mergeCell ref="J10:K10"/>
    <mergeCell ref="M10:N10"/>
    <mergeCell ref="O10:S10"/>
    <mergeCell ref="T10:X10"/>
    <mergeCell ref="Y10:AC10"/>
    <mergeCell ref="B9:D9"/>
    <mergeCell ref="E9:I9"/>
    <mergeCell ref="J9:K9"/>
    <mergeCell ref="M9:N9"/>
    <mergeCell ref="O9:S9"/>
    <mergeCell ref="T9:X9"/>
    <mergeCell ref="Y7:AC7"/>
    <mergeCell ref="B8:D8"/>
    <mergeCell ref="E8:I8"/>
    <mergeCell ref="J8:K8"/>
    <mergeCell ref="M8:N8"/>
    <mergeCell ref="O8:S8"/>
    <mergeCell ref="T8:X8"/>
    <mergeCell ref="Y8:AC8"/>
    <mergeCell ref="B7:D7"/>
    <mergeCell ref="E7:I7"/>
    <mergeCell ref="J7:K7"/>
    <mergeCell ref="M7:N7"/>
    <mergeCell ref="O7:S7"/>
    <mergeCell ref="T7:X7"/>
    <mergeCell ref="A1:AB1"/>
    <mergeCell ref="A3:AB3"/>
    <mergeCell ref="K4:S4"/>
    <mergeCell ref="W4:AB4"/>
    <mergeCell ref="A5:A6"/>
    <mergeCell ref="B5:D6"/>
    <mergeCell ref="E5:S6"/>
    <mergeCell ref="T5:AC5"/>
    <mergeCell ref="T6:X6"/>
    <mergeCell ref="Y6:AC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00B050"/>
  </sheetPr>
  <dimension ref="A1:AC26"/>
  <sheetViews>
    <sheetView zoomScalePageLayoutView="0" workbookViewId="0" topLeftCell="A10">
      <selection activeCell="AE22" sqref="AE22"/>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403</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9" ht="18.75">
      <c r="A3" s="276" t="s">
        <v>404</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49"/>
    </row>
    <row r="4" spans="1:29" ht="14.25" thickBot="1">
      <c r="A4" s="164">
        <v>6</v>
      </c>
      <c r="B4" s="164" t="s">
        <v>405</v>
      </c>
      <c r="C4" s="164">
        <v>20</v>
      </c>
      <c r="D4" s="164" t="s">
        <v>406</v>
      </c>
      <c r="E4" s="164" t="s">
        <v>407</v>
      </c>
      <c r="F4" s="164" t="s">
        <v>408</v>
      </c>
      <c r="G4" s="164" t="s">
        <v>409</v>
      </c>
      <c r="H4" s="68"/>
      <c r="I4" s="165" t="s">
        <v>410</v>
      </c>
      <c r="J4" s="164"/>
      <c r="K4" s="495" t="s">
        <v>411</v>
      </c>
      <c r="L4" s="495"/>
      <c r="M4" s="495"/>
      <c r="N4" s="495"/>
      <c r="O4" s="495"/>
      <c r="P4" s="495"/>
      <c r="Q4" s="495"/>
      <c r="R4" s="495"/>
      <c r="S4" s="495"/>
      <c r="T4" s="165" t="s">
        <v>412</v>
      </c>
      <c r="U4" s="164"/>
      <c r="V4" s="164"/>
      <c r="W4" s="496" t="s">
        <v>413</v>
      </c>
      <c r="X4" s="496"/>
      <c r="Y4" s="496"/>
      <c r="Z4" s="496"/>
      <c r="AA4" s="496"/>
      <c r="AB4" s="496"/>
      <c r="AC4" s="68"/>
    </row>
    <row r="5" spans="1:29" ht="13.5">
      <c r="A5" s="317" t="s">
        <v>414</v>
      </c>
      <c r="B5" s="319" t="s">
        <v>415</v>
      </c>
      <c r="C5" s="320"/>
      <c r="D5" s="321"/>
      <c r="E5" s="325" t="s">
        <v>416</v>
      </c>
      <c r="F5" s="326"/>
      <c r="G5" s="326"/>
      <c r="H5" s="326"/>
      <c r="I5" s="326"/>
      <c r="J5" s="326"/>
      <c r="K5" s="326"/>
      <c r="L5" s="326"/>
      <c r="M5" s="326"/>
      <c r="N5" s="326"/>
      <c r="O5" s="326"/>
      <c r="P5" s="326"/>
      <c r="Q5" s="326"/>
      <c r="R5" s="326"/>
      <c r="S5" s="326"/>
      <c r="T5" s="325" t="s">
        <v>417</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418</v>
      </c>
      <c r="U6" s="330"/>
      <c r="V6" s="330"/>
      <c r="W6" s="330"/>
      <c r="X6" s="330"/>
      <c r="Y6" s="327" t="s">
        <v>419</v>
      </c>
      <c r="Z6" s="328"/>
      <c r="AA6" s="328"/>
      <c r="AB6" s="328"/>
      <c r="AC6" s="331"/>
    </row>
    <row r="7" spans="1:29" ht="14.25" thickTop="1">
      <c r="A7" s="71">
        <v>1</v>
      </c>
      <c r="B7" s="503">
        <v>0.6875</v>
      </c>
      <c r="C7" s="504"/>
      <c r="D7" s="505"/>
      <c r="E7" s="340" t="s">
        <v>413</v>
      </c>
      <c r="F7" s="341"/>
      <c r="G7" s="341"/>
      <c r="H7" s="341"/>
      <c r="I7" s="341"/>
      <c r="J7" s="338">
        <v>2</v>
      </c>
      <c r="K7" s="338"/>
      <c r="L7" s="72" t="s">
        <v>420</v>
      </c>
      <c r="M7" s="338">
        <v>6</v>
      </c>
      <c r="N7" s="338"/>
      <c r="O7" s="338" t="s">
        <v>421</v>
      </c>
      <c r="P7" s="338"/>
      <c r="Q7" s="338"/>
      <c r="R7" s="338"/>
      <c r="S7" s="338"/>
      <c r="T7" s="342" t="str">
        <f>O8</f>
        <v>興津SSS</v>
      </c>
      <c r="U7" s="342"/>
      <c r="V7" s="342"/>
      <c r="W7" s="342"/>
      <c r="X7" s="342"/>
      <c r="Y7" s="343" t="str">
        <f>E8</f>
        <v>駒越小SSS</v>
      </c>
      <c r="Z7" s="344"/>
      <c r="AA7" s="344"/>
      <c r="AB7" s="344"/>
      <c r="AC7" s="345"/>
    </row>
    <row r="8" spans="1:29" ht="13.5">
      <c r="A8" s="73">
        <v>2</v>
      </c>
      <c r="B8" s="487">
        <v>0.7222222222222222</v>
      </c>
      <c r="C8" s="488"/>
      <c r="D8" s="489"/>
      <c r="E8" s="501" t="s">
        <v>422</v>
      </c>
      <c r="F8" s="502"/>
      <c r="G8" s="502"/>
      <c r="H8" s="502"/>
      <c r="I8" s="502"/>
      <c r="J8" s="364">
        <v>2</v>
      </c>
      <c r="K8" s="364"/>
      <c r="L8" s="166" t="s">
        <v>420</v>
      </c>
      <c r="M8" s="364">
        <v>0</v>
      </c>
      <c r="N8" s="364"/>
      <c r="O8" s="364" t="s">
        <v>423</v>
      </c>
      <c r="P8" s="364"/>
      <c r="Q8" s="364"/>
      <c r="R8" s="364"/>
      <c r="S8" s="364"/>
      <c r="T8" s="332" t="str">
        <f>E9</f>
        <v>SALFUS oRs</v>
      </c>
      <c r="U8" s="333"/>
      <c r="V8" s="333"/>
      <c r="W8" s="333"/>
      <c r="X8" s="333"/>
      <c r="Y8" s="334" t="str">
        <f>O7</f>
        <v>有度FC</v>
      </c>
      <c r="Z8" s="335"/>
      <c r="AA8" s="335"/>
      <c r="AB8" s="335"/>
      <c r="AC8" s="336"/>
    </row>
    <row r="9" spans="1:29" ht="13.5">
      <c r="A9" s="73">
        <v>3</v>
      </c>
      <c r="B9" s="487">
        <v>0.7569444444444445</v>
      </c>
      <c r="C9" s="488"/>
      <c r="D9" s="489"/>
      <c r="E9" s="348" t="s">
        <v>424</v>
      </c>
      <c r="F9" s="349"/>
      <c r="G9" s="349"/>
      <c r="H9" s="349"/>
      <c r="I9" s="349"/>
      <c r="J9" s="335">
        <v>10</v>
      </c>
      <c r="K9" s="335"/>
      <c r="L9" s="74" t="s">
        <v>420</v>
      </c>
      <c r="M9" s="335">
        <v>0</v>
      </c>
      <c r="N9" s="335"/>
      <c r="O9" s="335" t="s">
        <v>425</v>
      </c>
      <c r="P9" s="335"/>
      <c r="Q9" s="335"/>
      <c r="R9" s="335"/>
      <c r="S9" s="347"/>
      <c r="T9" s="333" t="str">
        <f>O10</f>
        <v>江尻SSS</v>
      </c>
      <c r="U9" s="333"/>
      <c r="V9" s="333"/>
      <c r="W9" s="333"/>
      <c r="X9" s="333"/>
      <c r="Y9" s="343" t="str">
        <f>E10</f>
        <v>高部JFC</v>
      </c>
      <c r="Z9" s="344"/>
      <c r="AA9" s="344"/>
      <c r="AB9" s="344"/>
      <c r="AC9" s="345"/>
    </row>
    <row r="10" spans="1:29" ht="13.5">
      <c r="A10" s="167">
        <v>4</v>
      </c>
      <c r="B10" s="487">
        <v>0.7916666666666666</v>
      </c>
      <c r="C10" s="488"/>
      <c r="D10" s="489"/>
      <c r="E10" s="348" t="s">
        <v>426</v>
      </c>
      <c r="F10" s="349"/>
      <c r="G10" s="349"/>
      <c r="H10" s="349"/>
      <c r="I10" s="349"/>
      <c r="J10" s="335">
        <v>16</v>
      </c>
      <c r="K10" s="335"/>
      <c r="L10" s="74" t="s">
        <v>420</v>
      </c>
      <c r="M10" s="335">
        <v>0</v>
      </c>
      <c r="N10" s="335"/>
      <c r="O10" s="335" t="s">
        <v>413</v>
      </c>
      <c r="P10" s="335"/>
      <c r="Q10" s="335"/>
      <c r="R10" s="335"/>
      <c r="S10" s="347"/>
      <c r="T10" s="332" t="str">
        <f>E11</f>
        <v>駒越小SSS</v>
      </c>
      <c r="U10" s="333"/>
      <c r="V10" s="333"/>
      <c r="W10" s="333"/>
      <c r="X10" s="333"/>
      <c r="Y10" s="334" t="str">
        <f>O9</f>
        <v>飯田FSSS</v>
      </c>
      <c r="Z10" s="335"/>
      <c r="AA10" s="335"/>
      <c r="AB10" s="335"/>
      <c r="AC10" s="336"/>
    </row>
    <row r="11" spans="1:29" ht="14.25" thickBot="1">
      <c r="A11" s="75">
        <v>5</v>
      </c>
      <c r="B11" s="490">
        <v>0.8263888888888888</v>
      </c>
      <c r="C11" s="491"/>
      <c r="D11" s="492"/>
      <c r="E11" s="493" t="s">
        <v>422</v>
      </c>
      <c r="F11" s="494"/>
      <c r="G11" s="494"/>
      <c r="H11" s="494"/>
      <c r="I11" s="494"/>
      <c r="J11" s="315">
        <v>4</v>
      </c>
      <c r="K11" s="315"/>
      <c r="L11" s="168" t="s">
        <v>420</v>
      </c>
      <c r="M11" s="315">
        <v>3</v>
      </c>
      <c r="N11" s="315"/>
      <c r="O11" s="315" t="s">
        <v>425</v>
      </c>
      <c r="P11" s="315"/>
      <c r="Q11" s="315"/>
      <c r="R11" s="315"/>
      <c r="S11" s="499"/>
      <c r="T11" s="500" t="s">
        <v>413</v>
      </c>
      <c r="U11" s="315"/>
      <c r="V11" s="315"/>
      <c r="W11" s="315"/>
      <c r="X11" s="315"/>
      <c r="Y11" s="369" t="s">
        <v>413</v>
      </c>
      <c r="Z11" s="351"/>
      <c r="AA11" s="351"/>
      <c r="AB11" s="351"/>
      <c r="AC11" s="356"/>
    </row>
    <row r="13" spans="1:29" ht="14.25" thickBot="1">
      <c r="A13" s="164">
        <v>6</v>
      </c>
      <c r="B13" s="164" t="s">
        <v>405</v>
      </c>
      <c r="C13" s="164">
        <v>20</v>
      </c>
      <c r="D13" s="164" t="s">
        <v>406</v>
      </c>
      <c r="E13" s="164" t="s">
        <v>407</v>
      </c>
      <c r="F13" s="164" t="s">
        <v>408</v>
      </c>
      <c r="G13" s="164" t="s">
        <v>409</v>
      </c>
      <c r="H13" s="68"/>
      <c r="I13" s="165" t="s">
        <v>410</v>
      </c>
      <c r="J13" s="164"/>
      <c r="K13" s="495" t="s">
        <v>427</v>
      </c>
      <c r="L13" s="495"/>
      <c r="M13" s="495"/>
      <c r="N13" s="495"/>
      <c r="O13" s="495"/>
      <c r="P13" s="495"/>
      <c r="Q13" s="495"/>
      <c r="R13" s="495"/>
      <c r="S13" s="495"/>
      <c r="T13" s="165" t="s">
        <v>412</v>
      </c>
      <c r="U13" s="164"/>
      <c r="V13" s="164"/>
      <c r="W13" s="496" t="s">
        <v>189</v>
      </c>
      <c r="X13" s="496"/>
      <c r="Y13" s="496"/>
      <c r="Z13" s="496"/>
      <c r="AA13" s="496"/>
      <c r="AB13" s="496"/>
      <c r="AC13" s="68"/>
    </row>
    <row r="14" spans="1:29" ht="13.5">
      <c r="A14" s="317" t="s">
        <v>414</v>
      </c>
      <c r="B14" s="319" t="s">
        <v>415</v>
      </c>
      <c r="C14" s="320"/>
      <c r="D14" s="321"/>
      <c r="E14" s="325" t="s">
        <v>416</v>
      </c>
      <c r="F14" s="326"/>
      <c r="G14" s="326"/>
      <c r="H14" s="326"/>
      <c r="I14" s="326"/>
      <c r="J14" s="326"/>
      <c r="K14" s="326"/>
      <c r="L14" s="326"/>
      <c r="M14" s="326"/>
      <c r="N14" s="326"/>
      <c r="O14" s="326"/>
      <c r="P14" s="326"/>
      <c r="Q14" s="326"/>
      <c r="R14" s="326"/>
      <c r="S14" s="326"/>
      <c r="T14" s="325" t="s">
        <v>417</v>
      </c>
      <c r="U14" s="326"/>
      <c r="V14" s="326"/>
      <c r="W14" s="326"/>
      <c r="X14" s="326"/>
      <c r="Y14" s="326"/>
      <c r="Z14" s="326"/>
      <c r="AA14" s="326"/>
      <c r="AB14" s="326"/>
      <c r="AC14" s="329"/>
    </row>
    <row r="15" spans="1:29" ht="14.25" thickBot="1">
      <c r="A15" s="318"/>
      <c r="B15" s="322"/>
      <c r="C15" s="323"/>
      <c r="D15" s="324"/>
      <c r="E15" s="327"/>
      <c r="F15" s="328"/>
      <c r="G15" s="328"/>
      <c r="H15" s="328"/>
      <c r="I15" s="328"/>
      <c r="J15" s="328"/>
      <c r="K15" s="328"/>
      <c r="L15" s="328"/>
      <c r="M15" s="328"/>
      <c r="N15" s="328"/>
      <c r="O15" s="328"/>
      <c r="P15" s="328"/>
      <c r="Q15" s="328"/>
      <c r="R15" s="328"/>
      <c r="S15" s="328"/>
      <c r="T15" s="330" t="s">
        <v>418</v>
      </c>
      <c r="U15" s="330"/>
      <c r="V15" s="330"/>
      <c r="W15" s="330"/>
      <c r="X15" s="330"/>
      <c r="Y15" s="327" t="s">
        <v>419</v>
      </c>
      <c r="Z15" s="328"/>
      <c r="AA15" s="328"/>
      <c r="AB15" s="328"/>
      <c r="AC15" s="331"/>
    </row>
    <row r="16" spans="1:29" ht="14.25" thickTop="1">
      <c r="A16" s="71">
        <v>1</v>
      </c>
      <c r="B16" s="503">
        <v>0.375</v>
      </c>
      <c r="C16" s="504"/>
      <c r="D16" s="505"/>
      <c r="E16" s="340" t="s">
        <v>206</v>
      </c>
      <c r="F16" s="341"/>
      <c r="G16" s="341"/>
      <c r="H16" s="341"/>
      <c r="I16" s="341"/>
      <c r="J16" s="338">
        <v>1</v>
      </c>
      <c r="K16" s="338"/>
      <c r="L16" s="72" t="s">
        <v>179</v>
      </c>
      <c r="M16" s="338">
        <v>2</v>
      </c>
      <c r="N16" s="338"/>
      <c r="O16" s="338" t="s">
        <v>205</v>
      </c>
      <c r="P16" s="338"/>
      <c r="Q16" s="338"/>
      <c r="R16" s="338"/>
      <c r="S16" s="339"/>
      <c r="T16" s="342" t="s">
        <v>382</v>
      </c>
      <c r="U16" s="342"/>
      <c r="V16" s="342"/>
      <c r="W16" s="342"/>
      <c r="X16" s="342"/>
      <c r="Y16" s="343" t="s">
        <v>345</v>
      </c>
      <c r="Z16" s="344"/>
      <c r="AA16" s="344"/>
      <c r="AB16" s="344"/>
      <c r="AC16" s="345"/>
    </row>
    <row r="17" spans="1:29" ht="13.5">
      <c r="A17" s="73">
        <v>2</v>
      </c>
      <c r="B17" s="487">
        <v>0.40972222222222227</v>
      </c>
      <c r="C17" s="488"/>
      <c r="D17" s="489"/>
      <c r="E17" s="497" t="s">
        <v>189</v>
      </c>
      <c r="F17" s="498"/>
      <c r="G17" s="498"/>
      <c r="H17" s="498"/>
      <c r="I17" s="498"/>
      <c r="J17" s="335">
        <v>16</v>
      </c>
      <c r="K17" s="335"/>
      <c r="L17" s="169" t="s">
        <v>179</v>
      </c>
      <c r="M17" s="335">
        <v>1</v>
      </c>
      <c r="N17" s="335"/>
      <c r="O17" s="344" t="s">
        <v>191</v>
      </c>
      <c r="P17" s="344"/>
      <c r="Q17" s="344"/>
      <c r="R17" s="344"/>
      <c r="S17" s="373"/>
      <c r="T17" s="332" t="s">
        <v>304</v>
      </c>
      <c r="U17" s="333"/>
      <c r="V17" s="333"/>
      <c r="W17" s="333"/>
      <c r="X17" s="333"/>
      <c r="Y17" s="334" t="s">
        <v>356</v>
      </c>
      <c r="Z17" s="335"/>
      <c r="AA17" s="335"/>
      <c r="AB17" s="335"/>
      <c r="AC17" s="336"/>
    </row>
    <row r="18" spans="1:29" ht="13.5">
      <c r="A18" s="73">
        <v>3</v>
      </c>
      <c r="B18" s="487">
        <v>0.4444444444444444</v>
      </c>
      <c r="C18" s="488"/>
      <c r="D18" s="489"/>
      <c r="E18" s="348" t="s">
        <v>205</v>
      </c>
      <c r="F18" s="349"/>
      <c r="G18" s="349"/>
      <c r="H18" s="349"/>
      <c r="I18" s="349"/>
      <c r="J18" s="335">
        <v>4</v>
      </c>
      <c r="K18" s="335"/>
      <c r="L18" s="74" t="s">
        <v>179</v>
      </c>
      <c r="M18" s="335">
        <v>1</v>
      </c>
      <c r="N18" s="335"/>
      <c r="O18" s="335" t="s">
        <v>211</v>
      </c>
      <c r="P18" s="335"/>
      <c r="Q18" s="335"/>
      <c r="R18" s="335"/>
      <c r="S18" s="347"/>
      <c r="T18" s="333" t="s">
        <v>348</v>
      </c>
      <c r="U18" s="333"/>
      <c r="V18" s="333"/>
      <c r="W18" s="333"/>
      <c r="X18" s="333"/>
      <c r="Y18" s="343" t="s">
        <v>382</v>
      </c>
      <c r="Z18" s="344"/>
      <c r="AA18" s="344"/>
      <c r="AB18" s="344"/>
      <c r="AC18" s="345"/>
    </row>
    <row r="19" spans="1:29" ht="13.5">
      <c r="A19" s="167">
        <v>4</v>
      </c>
      <c r="B19" s="487">
        <v>0.4791666666666667</v>
      </c>
      <c r="C19" s="488"/>
      <c r="D19" s="489"/>
      <c r="E19" s="348" t="s">
        <v>444</v>
      </c>
      <c r="F19" s="349"/>
      <c r="G19" s="349"/>
      <c r="H19" s="349"/>
      <c r="I19" s="349"/>
      <c r="J19" s="335">
        <v>8</v>
      </c>
      <c r="K19" s="335"/>
      <c r="L19" s="74" t="s">
        <v>445</v>
      </c>
      <c r="M19" s="335">
        <v>1</v>
      </c>
      <c r="N19" s="335"/>
      <c r="O19" s="335" t="s">
        <v>348</v>
      </c>
      <c r="P19" s="335"/>
      <c r="Q19" s="335"/>
      <c r="R19" s="335"/>
      <c r="S19" s="347"/>
      <c r="T19" s="332" t="s">
        <v>356</v>
      </c>
      <c r="U19" s="333"/>
      <c r="V19" s="333"/>
      <c r="W19" s="333"/>
      <c r="X19" s="333"/>
      <c r="Y19" s="334" t="s">
        <v>446</v>
      </c>
      <c r="Z19" s="335"/>
      <c r="AA19" s="335"/>
      <c r="AB19" s="335"/>
      <c r="AC19" s="336"/>
    </row>
    <row r="20" spans="1:29" ht="14.25" thickBot="1">
      <c r="A20" s="75">
        <v>5</v>
      </c>
      <c r="B20" s="490">
        <v>0.513888888888889</v>
      </c>
      <c r="C20" s="491"/>
      <c r="D20" s="492"/>
      <c r="E20" s="493"/>
      <c r="F20" s="494"/>
      <c r="G20" s="494"/>
      <c r="H20" s="494"/>
      <c r="I20" s="494"/>
      <c r="J20" s="315"/>
      <c r="K20" s="315"/>
      <c r="L20" s="168"/>
      <c r="M20" s="315"/>
      <c r="N20" s="315"/>
      <c r="O20" s="315"/>
      <c r="P20" s="315"/>
      <c r="Q20" s="315"/>
      <c r="R20" s="315"/>
      <c r="S20" s="499"/>
      <c r="T20" s="500"/>
      <c r="U20" s="315"/>
      <c r="V20" s="315"/>
      <c r="W20" s="315"/>
      <c r="X20" s="315"/>
      <c r="Y20" s="369"/>
      <c r="Z20" s="351"/>
      <c r="AA20" s="351"/>
      <c r="AB20" s="351"/>
      <c r="AC20" s="356"/>
    </row>
    <row r="22" spans="1:29" ht="14.25" thickBot="1">
      <c r="A22" s="164">
        <v>6</v>
      </c>
      <c r="B22" s="164" t="s">
        <v>405</v>
      </c>
      <c r="C22" s="164">
        <v>20</v>
      </c>
      <c r="D22" s="164" t="s">
        <v>406</v>
      </c>
      <c r="E22" s="164" t="s">
        <v>407</v>
      </c>
      <c r="F22" s="164" t="s">
        <v>408</v>
      </c>
      <c r="G22" s="164" t="s">
        <v>409</v>
      </c>
      <c r="H22" s="68"/>
      <c r="I22" s="165" t="s">
        <v>410</v>
      </c>
      <c r="J22" s="164"/>
      <c r="K22" s="495" t="s">
        <v>448</v>
      </c>
      <c r="L22" s="495"/>
      <c r="M22" s="495"/>
      <c r="N22" s="495"/>
      <c r="O22" s="495"/>
      <c r="P22" s="495"/>
      <c r="Q22" s="495"/>
      <c r="R22" s="495"/>
      <c r="S22" s="495"/>
      <c r="T22" s="165" t="s">
        <v>412</v>
      </c>
      <c r="U22" s="164"/>
      <c r="V22" s="164"/>
      <c r="W22" s="496" t="s">
        <v>449</v>
      </c>
      <c r="X22" s="496"/>
      <c r="Y22" s="496"/>
      <c r="Z22" s="496"/>
      <c r="AA22" s="496"/>
      <c r="AB22" s="496"/>
      <c r="AC22" s="68"/>
    </row>
    <row r="23" spans="1:29" ht="13.5">
      <c r="A23" s="317" t="s">
        <v>414</v>
      </c>
      <c r="B23" s="319" t="s">
        <v>415</v>
      </c>
      <c r="C23" s="320"/>
      <c r="D23" s="321"/>
      <c r="E23" s="325" t="s">
        <v>416</v>
      </c>
      <c r="F23" s="326"/>
      <c r="G23" s="326"/>
      <c r="H23" s="326"/>
      <c r="I23" s="326"/>
      <c r="J23" s="326"/>
      <c r="K23" s="326"/>
      <c r="L23" s="326"/>
      <c r="M23" s="326"/>
      <c r="N23" s="326"/>
      <c r="O23" s="326"/>
      <c r="P23" s="326"/>
      <c r="Q23" s="326"/>
      <c r="R23" s="326"/>
      <c r="S23" s="326"/>
      <c r="T23" s="325" t="s">
        <v>417</v>
      </c>
      <c r="U23" s="326"/>
      <c r="V23" s="326"/>
      <c r="W23" s="326"/>
      <c r="X23" s="326"/>
      <c r="Y23" s="326"/>
      <c r="Z23" s="326"/>
      <c r="AA23" s="326"/>
      <c r="AB23" s="326"/>
      <c r="AC23" s="329"/>
    </row>
    <row r="24" spans="1:29" ht="14.25" thickBot="1">
      <c r="A24" s="318"/>
      <c r="B24" s="322"/>
      <c r="C24" s="323"/>
      <c r="D24" s="324"/>
      <c r="E24" s="327"/>
      <c r="F24" s="328"/>
      <c r="G24" s="328"/>
      <c r="H24" s="328"/>
      <c r="I24" s="328"/>
      <c r="J24" s="328"/>
      <c r="K24" s="328"/>
      <c r="L24" s="328"/>
      <c r="M24" s="328"/>
      <c r="N24" s="328"/>
      <c r="O24" s="328"/>
      <c r="P24" s="328"/>
      <c r="Q24" s="328"/>
      <c r="R24" s="328"/>
      <c r="S24" s="328"/>
      <c r="T24" s="330" t="s">
        <v>418</v>
      </c>
      <c r="U24" s="330"/>
      <c r="V24" s="330"/>
      <c r="W24" s="330"/>
      <c r="X24" s="330"/>
      <c r="Y24" s="327" t="s">
        <v>419</v>
      </c>
      <c r="Z24" s="328"/>
      <c r="AA24" s="328"/>
      <c r="AB24" s="328"/>
      <c r="AC24" s="331"/>
    </row>
    <row r="25" spans="1:29" ht="14.25" thickTop="1">
      <c r="A25" s="71">
        <v>1</v>
      </c>
      <c r="B25" s="503"/>
      <c r="C25" s="504"/>
      <c r="D25" s="505"/>
      <c r="E25" s="340" t="s">
        <v>449</v>
      </c>
      <c r="F25" s="341"/>
      <c r="G25" s="341"/>
      <c r="H25" s="341"/>
      <c r="I25" s="341"/>
      <c r="J25" s="338">
        <v>0</v>
      </c>
      <c r="K25" s="338"/>
      <c r="L25" s="72" t="s">
        <v>179</v>
      </c>
      <c r="M25" s="338">
        <v>4</v>
      </c>
      <c r="N25" s="338"/>
      <c r="O25" s="338" t="s">
        <v>450</v>
      </c>
      <c r="P25" s="338"/>
      <c r="Q25" s="338"/>
      <c r="R25" s="338"/>
      <c r="S25" s="339"/>
      <c r="T25" s="342"/>
      <c r="U25" s="342"/>
      <c r="V25" s="342"/>
      <c r="W25" s="342"/>
      <c r="X25" s="342"/>
      <c r="Y25" s="343"/>
      <c r="Z25" s="344"/>
      <c r="AA25" s="344"/>
      <c r="AB25" s="344"/>
      <c r="AC25" s="345"/>
    </row>
    <row r="26" spans="1:29" ht="14.25" thickBot="1">
      <c r="A26" s="75">
        <v>2</v>
      </c>
      <c r="B26" s="490"/>
      <c r="C26" s="491"/>
      <c r="D26" s="492"/>
      <c r="E26" s="353"/>
      <c r="F26" s="354"/>
      <c r="G26" s="354"/>
      <c r="H26" s="354"/>
      <c r="I26" s="354"/>
      <c r="J26" s="351"/>
      <c r="K26" s="351"/>
      <c r="L26" s="76" t="s">
        <v>179</v>
      </c>
      <c r="M26" s="351"/>
      <c r="N26" s="351"/>
      <c r="O26" s="351"/>
      <c r="P26" s="351"/>
      <c r="Q26" s="351"/>
      <c r="R26" s="351"/>
      <c r="S26" s="352"/>
      <c r="T26" s="370"/>
      <c r="U26" s="355"/>
      <c r="V26" s="355"/>
      <c r="W26" s="355"/>
      <c r="X26" s="355"/>
      <c r="Y26" s="350"/>
      <c r="Z26" s="351"/>
      <c r="AA26" s="351"/>
      <c r="AB26" s="351"/>
      <c r="AC26" s="356"/>
    </row>
  </sheetData>
  <sheetProtection/>
  <mergeCells count="110">
    <mergeCell ref="Y26:AC26"/>
    <mergeCell ref="B25:D25"/>
    <mergeCell ref="E25:I25"/>
    <mergeCell ref="B26:D26"/>
    <mergeCell ref="E26:I26"/>
    <mergeCell ref="J26:K26"/>
    <mergeCell ref="M26:N26"/>
    <mergeCell ref="O26:S26"/>
    <mergeCell ref="T26:X26"/>
    <mergeCell ref="A23:A24"/>
    <mergeCell ref="B23:D24"/>
    <mergeCell ref="E23:S24"/>
    <mergeCell ref="T23:AC23"/>
    <mergeCell ref="T24:X24"/>
    <mergeCell ref="Y24:AC24"/>
    <mergeCell ref="Y19:AC19"/>
    <mergeCell ref="Y20:AC20"/>
    <mergeCell ref="O20:S20"/>
    <mergeCell ref="T20:X20"/>
    <mergeCell ref="J25:K25"/>
    <mergeCell ref="M25:N25"/>
    <mergeCell ref="O25:S25"/>
    <mergeCell ref="T25:X25"/>
    <mergeCell ref="Y25:AC25"/>
    <mergeCell ref="B16:D16"/>
    <mergeCell ref="E16:I16"/>
    <mergeCell ref="O16:S16"/>
    <mergeCell ref="T16:X16"/>
    <mergeCell ref="K22:S22"/>
    <mergeCell ref="W22:AB22"/>
    <mergeCell ref="J19:K19"/>
    <mergeCell ref="M19:N19"/>
    <mergeCell ref="O19:S19"/>
    <mergeCell ref="T19:X19"/>
    <mergeCell ref="B18:D18"/>
    <mergeCell ref="E18:I18"/>
    <mergeCell ref="J18:K18"/>
    <mergeCell ref="M18:N18"/>
    <mergeCell ref="O18:S18"/>
    <mergeCell ref="T18:X18"/>
    <mergeCell ref="A1:AB1"/>
    <mergeCell ref="A3:AB3"/>
    <mergeCell ref="K4:S4"/>
    <mergeCell ref="W4:AB4"/>
    <mergeCell ref="A5:A6"/>
    <mergeCell ref="B5:D6"/>
    <mergeCell ref="E5:S6"/>
    <mergeCell ref="T5:AC5"/>
    <mergeCell ref="T6:X6"/>
    <mergeCell ref="Y6:AC6"/>
    <mergeCell ref="T8:X8"/>
    <mergeCell ref="Y8:AC8"/>
    <mergeCell ref="B7:D7"/>
    <mergeCell ref="E7:I7"/>
    <mergeCell ref="J7:K7"/>
    <mergeCell ref="M7:N7"/>
    <mergeCell ref="O7:S7"/>
    <mergeCell ref="T7:X7"/>
    <mergeCell ref="J9:K9"/>
    <mergeCell ref="M9:N9"/>
    <mergeCell ref="O9:S9"/>
    <mergeCell ref="T9:X9"/>
    <mergeCell ref="Y7:AC7"/>
    <mergeCell ref="B8:D8"/>
    <mergeCell ref="E8:I8"/>
    <mergeCell ref="J8:K8"/>
    <mergeCell ref="M8:N8"/>
    <mergeCell ref="O8:S8"/>
    <mergeCell ref="Y9:AC9"/>
    <mergeCell ref="B10:D10"/>
    <mergeCell ref="E10:I10"/>
    <mergeCell ref="J10:K10"/>
    <mergeCell ref="M10:N10"/>
    <mergeCell ref="O10:S10"/>
    <mergeCell ref="T10:X10"/>
    <mergeCell ref="Y10:AC10"/>
    <mergeCell ref="B9:D9"/>
    <mergeCell ref="E9:I9"/>
    <mergeCell ref="B11:D11"/>
    <mergeCell ref="E11:I11"/>
    <mergeCell ref="J11:K11"/>
    <mergeCell ref="M11:N11"/>
    <mergeCell ref="O11:S11"/>
    <mergeCell ref="T11:X11"/>
    <mergeCell ref="A14:A15"/>
    <mergeCell ref="B14:D15"/>
    <mergeCell ref="E14:S15"/>
    <mergeCell ref="T14:AC14"/>
    <mergeCell ref="B17:D17"/>
    <mergeCell ref="E17:I17"/>
    <mergeCell ref="O17:S17"/>
    <mergeCell ref="T17:X17"/>
    <mergeCell ref="Y16:AC16"/>
    <mergeCell ref="T15:X15"/>
    <mergeCell ref="Y11:AC11"/>
    <mergeCell ref="K13:S13"/>
    <mergeCell ref="W13:AB13"/>
    <mergeCell ref="Y17:AC17"/>
    <mergeCell ref="Y18:AC18"/>
    <mergeCell ref="Y15:AC15"/>
    <mergeCell ref="J16:K16"/>
    <mergeCell ref="M16:N16"/>
    <mergeCell ref="J17:K17"/>
    <mergeCell ref="M17:N17"/>
    <mergeCell ref="B19:D19"/>
    <mergeCell ref="E19:I19"/>
    <mergeCell ref="B20:D20"/>
    <mergeCell ref="E20:I20"/>
    <mergeCell ref="J20:K20"/>
    <mergeCell ref="M20:N2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74"/>
  <sheetViews>
    <sheetView tabSelected="1" zoomScalePageLayoutView="0" workbookViewId="0" topLeftCell="B1">
      <selection activeCell="C46" sqref="C46:C47"/>
    </sheetView>
  </sheetViews>
  <sheetFormatPr defaultColWidth="9.140625" defaultRowHeight="15"/>
  <cols>
    <col min="1" max="1" width="7.7109375" style="12" hidden="1" customWidth="1"/>
    <col min="2" max="2" width="10.57421875" style="12" customWidth="1"/>
    <col min="3" max="3" width="19.57421875" style="13" customWidth="1"/>
    <col min="4" max="9" width="13.421875" style="12" customWidth="1"/>
    <col min="10" max="10" width="1.8515625" style="12" customWidth="1"/>
    <col min="11" max="16" width="13.421875" style="12" customWidth="1"/>
    <col min="17" max="16384" width="9.00390625" style="12" customWidth="1"/>
  </cols>
  <sheetData>
    <row r="1" spans="2:4" ht="15.75">
      <c r="B1" s="207" t="s">
        <v>45</v>
      </c>
      <c r="C1" s="207"/>
      <c r="D1" s="207"/>
    </row>
    <row r="2" spans="4:15" ht="14.25" customHeight="1" thickBot="1">
      <c r="D2" s="12" t="s">
        <v>46</v>
      </c>
      <c r="E2" s="12" t="s">
        <v>47</v>
      </c>
      <c r="F2" s="12" t="s">
        <v>46</v>
      </c>
      <c r="G2" s="12" t="s">
        <v>47</v>
      </c>
      <c r="H2" s="12" t="s">
        <v>46</v>
      </c>
      <c r="I2" s="12" t="s">
        <v>47</v>
      </c>
      <c r="K2" s="12" t="s">
        <v>46</v>
      </c>
      <c r="L2" s="12" t="s">
        <v>47</v>
      </c>
      <c r="M2" s="12" t="s">
        <v>46</v>
      </c>
      <c r="N2" s="12" t="s">
        <v>47</v>
      </c>
      <c r="O2" s="12" t="s">
        <v>47</v>
      </c>
    </row>
    <row r="3" spans="1:16" ht="17.25" customHeight="1" thickBot="1">
      <c r="A3" s="14"/>
      <c r="B3" s="14"/>
      <c r="C3" s="15"/>
      <c r="D3" s="16" t="s">
        <v>48</v>
      </c>
      <c r="E3" s="17" t="s">
        <v>49</v>
      </c>
      <c r="F3" s="16" t="s">
        <v>48</v>
      </c>
      <c r="G3" s="18" t="s">
        <v>49</v>
      </c>
      <c r="H3" s="16" t="s">
        <v>48</v>
      </c>
      <c r="I3" s="17" t="s">
        <v>49</v>
      </c>
      <c r="J3" s="14"/>
      <c r="K3" s="16" t="s">
        <v>48</v>
      </c>
      <c r="L3" s="18" t="s">
        <v>49</v>
      </c>
      <c r="M3" s="16" t="s">
        <v>48</v>
      </c>
      <c r="N3" s="17" t="s">
        <v>49</v>
      </c>
      <c r="O3" s="19" t="s">
        <v>48</v>
      </c>
      <c r="P3" s="17" t="s">
        <v>49</v>
      </c>
    </row>
    <row r="4" spans="1:16" ht="17.25" customHeight="1">
      <c r="A4" s="208" t="s">
        <v>50</v>
      </c>
      <c r="B4" s="210">
        <v>41739</v>
      </c>
      <c r="C4" s="212" t="s">
        <v>51</v>
      </c>
      <c r="D4" s="205" t="s">
        <v>283</v>
      </c>
      <c r="E4" s="206"/>
      <c r="F4" s="205" t="s">
        <v>283</v>
      </c>
      <c r="G4" s="206"/>
      <c r="H4" s="205" t="s">
        <v>283</v>
      </c>
      <c r="I4" s="206"/>
      <c r="J4" s="14"/>
      <c r="K4" s="205" t="s">
        <v>283</v>
      </c>
      <c r="L4" s="206"/>
      <c r="M4" s="205" t="s">
        <v>283</v>
      </c>
      <c r="N4" s="206"/>
      <c r="O4" s="99" t="s">
        <v>283</v>
      </c>
      <c r="P4" s="20"/>
    </row>
    <row r="5" spans="1:16" ht="17.25" customHeight="1">
      <c r="A5" s="209"/>
      <c r="B5" s="211"/>
      <c r="C5" s="213"/>
      <c r="D5" s="21"/>
      <c r="E5" s="22"/>
      <c r="F5" s="23"/>
      <c r="G5" s="24"/>
      <c r="H5" s="21"/>
      <c r="I5" s="22"/>
      <c r="J5" s="25"/>
      <c r="K5" s="21"/>
      <c r="L5" s="24"/>
      <c r="M5" s="21"/>
      <c r="N5" s="22"/>
      <c r="O5" s="23"/>
      <c r="P5" s="22"/>
    </row>
    <row r="6" spans="1:16" ht="17.25" customHeight="1">
      <c r="A6" s="214" t="s">
        <v>63</v>
      </c>
      <c r="B6" s="211">
        <v>41746</v>
      </c>
      <c r="C6" s="215" t="s">
        <v>64</v>
      </c>
      <c r="D6" s="190" t="s">
        <v>65</v>
      </c>
      <c r="E6" s="191"/>
      <c r="F6" s="190" t="s">
        <v>53</v>
      </c>
      <c r="G6" s="192"/>
      <c r="H6" s="190" t="s">
        <v>54</v>
      </c>
      <c r="I6" s="191"/>
      <c r="J6" s="26"/>
      <c r="K6" s="190"/>
      <c r="L6" s="192"/>
      <c r="M6" s="190" t="s">
        <v>66</v>
      </c>
      <c r="N6" s="191"/>
      <c r="O6" s="27"/>
      <c r="P6" s="28"/>
    </row>
    <row r="7" spans="1:16" ht="17.25" customHeight="1">
      <c r="A7" s="209"/>
      <c r="B7" s="211"/>
      <c r="C7" s="215"/>
      <c r="D7" s="21" t="s">
        <v>67</v>
      </c>
      <c r="E7" s="22" t="s">
        <v>68</v>
      </c>
      <c r="F7" s="23" t="s">
        <v>69</v>
      </c>
      <c r="G7" s="24" t="s">
        <v>70</v>
      </c>
      <c r="H7" s="21" t="s">
        <v>71</v>
      </c>
      <c r="I7" s="22" t="s">
        <v>72</v>
      </c>
      <c r="J7" s="25"/>
      <c r="K7" s="29"/>
      <c r="L7" s="30"/>
      <c r="M7" s="31" t="s">
        <v>75</v>
      </c>
      <c r="N7" s="22" t="s">
        <v>76</v>
      </c>
      <c r="O7" s="32"/>
      <c r="P7" s="22"/>
    </row>
    <row r="8" spans="1:16" s="34" customFormat="1" ht="17.25" customHeight="1">
      <c r="A8" s="214" t="s">
        <v>77</v>
      </c>
      <c r="B8" s="211">
        <v>41753</v>
      </c>
      <c r="C8" s="216" t="s">
        <v>78</v>
      </c>
      <c r="D8" s="190" t="s">
        <v>53</v>
      </c>
      <c r="E8" s="191"/>
      <c r="F8" s="190" t="s">
        <v>54</v>
      </c>
      <c r="G8" s="192"/>
      <c r="H8" s="190" t="s">
        <v>55</v>
      </c>
      <c r="I8" s="191"/>
      <c r="J8" s="26"/>
      <c r="K8" s="190" t="s">
        <v>52</v>
      </c>
      <c r="L8" s="192"/>
      <c r="M8" s="190" t="s">
        <v>79</v>
      </c>
      <c r="N8" s="191"/>
      <c r="O8" s="27" t="s">
        <v>80</v>
      </c>
      <c r="P8" s="33"/>
    </row>
    <row r="9" spans="1:16" ht="17.25" customHeight="1">
      <c r="A9" s="209"/>
      <c r="B9" s="211"/>
      <c r="C9" s="216"/>
      <c r="D9" s="21" t="s">
        <v>81</v>
      </c>
      <c r="E9" s="22" t="s">
        <v>82</v>
      </c>
      <c r="F9" s="23" t="s">
        <v>83</v>
      </c>
      <c r="G9" s="24" t="s">
        <v>84</v>
      </c>
      <c r="H9" s="21" t="s">
        <v>85</v>
      </c>
      <c r="I9" s="22" t="s">
        <v>86</v>
      </c>
      <c r="J9" s="25"/>
      <c r="K9" s="21" t="s">
        <v>322</v>
      </c>
      <c r="L9" s="24" t="s">
        <v>321</v>
      </c>
      <c r="M9" s="21" t="s">
        <v>87</v>
      </c>
      <c r="N9" s="22" t="s">
        <v>88</v>
      </c>
      <c r="O9" s="23" t="s">
        <v>89</v>
      </c>
      <c r="P9" s="22"/>
    </row>
    <row r="10" spans="1:16" ht="17.25" customHeight="1">
      <c r="A10" s="100"/>
      <c r="B10" s="195">
        <v>42123</v>
      </c>
      <c r="C10" s="197"/>
      <c r="D10" s="199"/>
      <c r="E10" s="200"/>
      <c r="F10" s="199"/>
      <c r="G10" s="201"/>
      <c r="H10" s="199"/>
      <c r="I10" s="200"/>
      <c r="J10" s="25"/>
      <c r="K10" s="199"/>
      <c r="L10" s="200"/>
      <c r="M10" s="199"/>
      <c r="N10" s="201"/>
      <c r="O10" s="108" t="s">
        <v>332</v>
      </c>
      <c r="P10" s="110"/>
    </row>
    <row r="11" spans="1:16" ht="17.25" customHeight="1">
      <c r="A11" s="100"/>
      <c r="B11" s="196"/>
      <c r="C11" s="198"/>
      <c r="D11" s="29"/>
      <c r="E11" s="38"/>
      <c r="F11" s="35"/>
      <c r="G11" s="30"/>
      <c r="H11" s="29"/>
      <c r="I11" s="38"/>
      <c r="J11" s="25"/>
      <c r="K11" s="29"/>
      <c r="L11" s="38"/>
      <c r="M11" s="35"/>
      <c r="N11" s="30"/>
      <c r="O11" s="40" t="s">
        <v>103</v>
      </c>
      <c r="P11" s="38"/>
    </row>
    <row r="12" spans="1:16" s="34" customFormat="1" ht="17.25" customHeight="1">
      <c r="A12" s="214" t="s">
        <v>90</v>
      </c>
      <c r="B12" s="211">
        <v>41760</v>
      </c>
      <c r="C12" s="216" t="s">
        <v>91</v>
      </c>
      <c r="D12" s="190" t="s">
        <v>54</v>
      </c>
      <c r="E12" s="191"/>
      <c r="F12" s="190" t="s">
        <v>79</v>
      </c>
      <c r="G12" s="192"/>
      <c r="H12" s="190" t="s">
        <v>53</v>
      </c>
      <c r="I12" s="191"/>
      <c r="J12" s="26"/>
      <c r="K12" s="190" t="s">
        <v>56</v>
      </c>
      <c r="L12" s="192"/>
      <c r="M12" s="190" t="s">
        <v>92</v>
      </c>
      <c r="N12" s="191"/>
      <c r="O12" s="27"/>
      <c r="P12" s="33"/>
    </row>
    <row r="13" spans="1:16" ht="17.25" customHeight="1">
      <c r="A13" s="209"/>
      <c r="B13" s="211"/>
      <c r="C13" s="216"/>
      <c r="D13" s="21" t="s">
        <v>93</v>
      </c>
      <c r="E13" s="22" t="s">
        <v>94</v>
      </c>
      <c r="F13" s="23" t="s">
        <v>95</v>
      </c>
      <c r="G13" s="24" t="s">
        <v>96</v>
      </c>
      <c r="H13" s="21" t="s">
        <v>97</v>
      </c>
      <c r="I13" s="22" t="s">
        <v>98</v>
      </c>
      <c r="J13" s="25"/>
      <c r="K13" s="21" t="s">
        <v>99</v>
      </c>
      <c r="L13" s="24" t="s">
        <v>100</v>
      </c>
      <c r="M13" s="21" t="s">
        <v>101</v>
      </c>
      <c r="N13" s="22" t="s">
        <v>102</v>
      </c>
      <c r="O13" s="42"/>
      <c r="P13" s="22"/>
    </row>
    <row r="14" spans="1:16" s="34" customFormat="1" ht="17.25" customHeight="1" hidden="1">
      <c r="A14" s="214" t="s">
        <v>104</v>
      </c>
      <c r="B14" s="217">
        <v>41761</v>
      </c>
      <c r="C14" s="218" t="s">
        <v>105</v>
      </c>
      <c r="D14" s="199"/>
      <c r="E14" s="200"/>
      <c r="F14" s="199"/>
      <c r="G14" s="201"/>
      <c r="H14" s="199"/>
      <c r="I14" s="200"/>
      <c r="J14" s="36"/>
      <c r="K14" s="199"/>
      <c r="L14" s="201"/>
      <c r="M14" s="199"/>
      <c r="N14" s="200"/>
      <c r="O14" s="37"/>
      <c r="P14" s="33"/>
    </row>
    <row r="15" spans="1:16" ht="17.25" customHeight="1" hidden="1">
      <c r="A15" s="209"/>
      <c r="B15" s="217"/>
      <c r="C15" s="218"/>
      <c r="D15" s="29"/>
      <c r="E15" s="38"/>
      <c r="F15" s="35"/>
      <c r="G15" s="30"/>
      <c r="H15" s="29"/>
      <c r="I15" s="38"/>
      <c r="J15" s="39"/>
      <c r="K15" s="29"/>
      <c r="L15" s="30"/>
      <c r="M15" s="29"/>
      <c r="N15" s="38"/>
      <c r="O15" s="35"/>
      <c r="P15" s="22"/>
    </row>
    <row r="16" spans="1:16" s="34" customFormat="1" ht="17.25" customHeight="1" hidden="1">
      <c r="A16" s="214"/>
      <c r="B16" s="211">
        <v>41767</v>
      </c>
      <c r="C16" s="203" t="s">
        <v>110</v>
      </c>
      <c r="D16" s="190"/>
      <c r="E16" s="191"/>
      <c r="F16" s="190"/>
      <c r="G16" s="192"/>
      <c r="H16" s="190"/>
      <c r="I16" s="191"/>
      <c r="J16" s="26"/>
      <c r="K16" s="190"/>
      <c r="L16" s="192"/>
      <c r="M16" s="190"/>
      <c r="N16" s="191"/>
      <c r="O16" s="27"/>
      <c r="P16" s="33"/>
    </row>
    <row r="17" spans="1:16" ht="17.25" customHeight="1" hidden="1">
      <c r="A17" s="209"/>
      <c r="B17" s="211"/>
      <c r="C17" s="204"/>
      <c r="D17" s="29"/>
      <c r="E17" s="38"/>
      <c r="F17" s="23"/>
      <c r="G17" s="24"/>
      <c r="H17" s="21"/>
      <c r="I17" s="22"/>
      <c r="J17" s="25"/>
      <c r="K17" s="21"/>
      <c r="L17" s="24"/>
      <c r="M17" s="21"/>
      <c r="N17" s="22"/>
      <c r="O17" s="23"/>
      <c r="P17" s="22"/>
    </row>
    <row r="18" spans="1:16" ht="17.25" customHeight="1">
      <c r="A18" s="214" t="s">
        <v>111</v>
      </c>
      <c r="B18" s="217">
        <v>41768</v>
      </c>
      <c r="C18" s="203" t="s">
        <v>112</v>
      </c>
      <c r="D18" s="190" t="s">
        <v>92</v>
      </c>
      <c r="E18" s="191"/>
      <c r="F18" s="190" t="s">
        <v>92</v>
      </c>
      <c r="G18" s="192"/>
      <c r="H18" s="190" t="s">
        <v>92</v>
      </c>
      <c r="I18" s="191"/>
      <c r="J18" s="26"/>
      <c r="K18" s="190" t="s">
        <v>113</v>
      </c>
      <c r="L18" s="192"/>
      <c r="M18" s="190" t="s">
        <v>113</v>
      </c>
      <c r="N18" s="191"/>
      <c r="O18" s="27" t="s">
        <v>113</v>
      </c>
      <c r="P18" s="33"/>
    </row>
    <row r="19" spans="1:16" ht="17.25" customHeight="1">
      <c r="A19" s="209"/>
      <c r="B19" s="217"/>
      <c r="C19" s="204"/>
      <c r="D19" s="40" t="s">
        <v>114</v>
      </c>
      <c r="E19" s="41" t="s">
        <v>115</v>
      </c>
      <c r="F19" s="42" t="s">
        <v>116</v>
      </c>
      <c r="G19" s="43" t="s">
        <v>474</v>
      </c>
      <c r="H19" s="40" t="s">
        <v>117</v>
      </c>
      <c r="I19" s="41" t="s">
        <v>118</v>
      </c>
      <c r="J19" s="44"/>
      <c r="K19" s="40" t="s">
        <v>119</v>
      </c>
      <c r="L19" s="43" t="s">
        <v>120</v>
      </c>
      <c r="M19" s="40" t="s">
        <v>121</v>
      </c>
      <c r="N19" s="41" t="s">
        <v>475</v>
      </c>
      <c r="O19" s="42" t="s">
        <v>122</v>
      </c>
      <c r="P19" s="22"/>
    </row>
    <row r="20" spans="1:16" ht="17.25" customHeight="1">
      <c r="A20" s="100"/>
      <c r="B20" s="195">
        <v>42134</v>
      </c>
      <c r="C20" s="203"/>
      <c r="D20" s="190"/>
      <c r="E20" s="191"/>
      <c r="F20" s="190"/>
      <c r="G20" s="192"/>
      <c r="H20" s="190"/>
      <c r="I20" s="191"/>
      <c r="J20" s="44"/>
      <c r="K20" s="190" t="s">
        <v>301</v>
      </c>
      <c r="L20" s="191"/>
      <c r="M20" s="190"/>
      <c r="N20" s="192"/>
      <c r="O20" s="133" t="s">
        <v>301</v>
      </c>
      <c r="P20" s="33"/>
    </row>
    <row r="21" spans="1:16" ht="17.25" customHeight="1">
      <c r="A21" s="100"/>
      <c r="B21" s="196"/>
      <c r="C21" s="204"/>
      <c r="D21" s="103"/>
      <c r="E21" s="104"/>
      <c r="F21" s="105"/>
      <c r="G21" s="105"/>
      <c r="H21" s="103"/>
      <c r="I21" s="104"/>
      <c r="J21" s="44"/>
      <c r="K21" s="40" t="s">
        <v>73</v>
      </c>
      <c r="L21" s="43" t="s">
        <v>74</v>
      </c>
      <c r="M21" s="103"/>
      <c r="N21" s="104"/>
      <c r="O21" s="105" t="s">
        <v>285</v>
      </c>
      <c r="P21" s="22"/>
    </row>
    <row r="22" spans="1:16" s="34" customFormat="1" ht="17.25" customHeight="1">
      <c r="A22" s="214" t="s">
        <v>123</v>
      </c>
      <c r="B22" s="211">
        <v>41774</v>
      </c>
      <c r="C22" s="218" t="s">
        <v>124</v>
      </c>
      <c r="D22" s="190" t="s">
        <v>56</v>
      </c>
      <c r="E22" s="191"/>
      <c r="F22" s="190" t="s">
        <v>79</v>
      </c>
      <c r="G22" s="192"/>
      <c r="H22" s="190" t="s">
        <v>53</v>
      </c>
      <c r="I22" s="191"/>
      <c r="J22" s="26"/>
      <c r="K22" s="190" t="s">
        <v>57</v>
      </c>
      <c r="L22" s="192"/>
      <c r="M22" s="190" t="s">
        <v>92</v>
      </c>
      <c r="N22" s="191"/>
      <c r="O22" s="27" t="s">
        <v>280</v>
      </c>
      <c r="P22" s="33"/>
    </row>
    <row r="23" spans="1:16" ht="17.25" customHeight="1">
      <c r="A23" s="209"/>
      <c r="B23" s="211"/>
      <c r="C23" s="218"/>
      <c r="D23" s="21" t="s">
        <v>125</v>
      </c>
      <c r="E23" s="22" t="s">
        <v>126</v>
      </c>
      <c r="F23" s="21" t="s">
        <v>127</v>
      </c>
      <c r="G23" s="24" t="s">
        <v>128</v>
      </c>
      <c r="H23" s="21" t="s">
        <v>129</v>
      </c>
      <c r="I23" s="22" t="s">
        <v>130</v>
      </c>
      <c r="J23" s="25"/>
      <c r="K23" s="21" t="s">
        <v>131</v>
      </c>
      <c r="L23" s="24" t="s">
        <v>132</v>
      </c>
      <c r="M23" s="21" t="s">
        <v>133</v>
      </c>
      <c r="N23" s="22" t="s">
        <v>134</v>
      </c>
      <c r="O23" s="42" t="s">
        <v>473</v>
      </c>
      <c r="P23" s="22"/>
    </row>
    <row r="24" spans="1:16" ht="17.25" customHeight="1">
      <c r="A24" s="100"/>
      <c r="B24" s="195">
        <v>42141</v>
      </c>
      <c r="C24" s="203"/>
      <c r="D24" s="193"/>
      <c r="E24" s="194"/>
      <c r="F24" s="193"/>
      <c r="G24" s="202"/>
      <c r="H24" s="190" t="s">
        <v>284</v>
      </c>
      <c r="I24" s="191"/>
      <c r="J24" s="25"/>
      <c r="K24" s="193"/>
      <c r="L24" s="194"/>
      <c r="M24" s="193"/>
      <c r="N24" s="202"/>
      <c r="O24" s="193"/>
      <c r="P24" s="194"/>
    </row>
    <row r="25" spans="1:16" ht="17.25" customHeight="1">
      <c r="A25" s="100"/>
      <c r="B25" s="196"/>
      <c r="C25" s="204"/>
      <c r="D25" s="31"/>
      <c r="E25" s="41"/>
      <c r="F25" s="31"/>
      <c r="G25" s="41"/>
      <c r="H25" s="40" t="s">
        <v>287</v>
      </c>
      <c r="I25" s="41" t="s">
        <v>286</v>
      </c>
      <c r="J25" s="25"/>
      <c r="K25" s="31"/>
      <c r="L25" s="41"/>
      <c r="M25" s="31"/>
      <c r="N25" s="41"/>
      <c r="O25" s="35"/>
      <c r="P25" s="22"/>
    </row>
    <row r="26" spans="1:16" ht="17.25" customHeight="1" hidden="1">
      <c r="A26" s="214"/>
      <c r="B26" s="219">
        <v>41781</v>
      </c>
      <c r="C26" s="220" t="s">
        <v>135</v>
      </c>
      <c r="D26" s="193"/>
      <c r="E26" s="194"/>
      <c r="F26" s="193"/>
      <c r="G26" s="202"/>
      <c r="H26" s="193"/>
      <c r="I26" s="194"/>
      <c r="J26" s="25"/>
      <c r="K26" s="193"/>
      <c r="L26" s="202"/>
      <c r="M26" s="193"/>
      <c r="N26" s="194"/>
      <c r="O26" s="45"/>
      <c r="P26" s="28"/>
    </row>
    <row r="27" spans="1:16" ht="17.25" customHeight="1" hidden="1">
      <c r="A27" s="209"/>
      <c r="B27" s="219"/>
      <c r="C27" s="220"/>
      <c r="D27" s="46"/>
      <c r="E27" s="22"/>
      <c r="F27" s="46"/>
      <c r="G27" s="24"/>
      <c r="H27" s="46"/>
      <c r="I27" s="47"/>
      <c r="J27" s="25"/>
      <c r="K27" s="21"/>
      <c r="L27" s="48"/>
      <c r="M27" s="21"/>
      <c r="N27" s="47"/>
      <c r="O27" s="23"/>
      <c r="P27" s="22"/>
    </row>
    <row r="28" spans="1:16" ht="17.25" customHeight="1" hidden="1">
      <c r="A28" s="214"/>
      <c r="B28" s="184">
        <v>41782</v>
      </c>
      <c r="C28" s="221" t="s">
        <v>136</v>
      </c>
      <c r="D28" s="193"/>
      <c r="E28" s="194"/>
      <c r="F28" s="193"/>
      <c r="G28" s="202"/>
      <c r="H28" s="193"/>
      <c r="I28" s="194"/>
      <c r="J28" s="25"/>
      <c r="K28" s="193"/>
      <c r="L28" s="202"/>
      <c r="M28" s="193"/>
      <c r="N28" s="194"/>
      <c r="O28" s="45"/>
      <c r="P28" s="28"/>
    </row>
    <row r="29" spans="1:16" ht="17.25" customHeight="1" hidden="1">
      <c r="A29" s="209"/>
      <c r="B29" s="184"/>
      <c r="C29" s="221"/>
      <c r="D29" s="46"/>
      <c r="E29" s="22"/>
      <c r="F29" s="46"/>
      <c r="G29" s="24"/>
      <c r="H29" s="46"/>
      <c r="I29" s="47"/>
      <c r="J29" s="25"/>
      <c r="K29" s="21"/>
      <c r="L29" s="48"/>
      <c r="M29" s="21"/>
      <c r="N29" s="47"/>
      <c r="O29" s="23"/>
      <c r="P29" s="22"/>
    </row>
    <row r="30" spans="1:16" ht="17.25" customHeight="1" hidden="1">
      <c r="A30" s="214"/>
      <c r="B30" s="219">
        <v>41788</v>
      </c>
      <c r="C30" s="220" t="s">
        <v>137</v>
      </c>
      <c r="D30" s="193"/>
      <c r="E30" s="194"/>
      <c r="F30" s="193"/>
      <c r="G30" s="202"/>
      <c r="H30" s="193"/>
      <c r="I30" s="194"/>
      <c r="J30" s="25"/>
      <c r="K30" s="193"/>
      <c r="L30" s="202"/>
      <c r="M30" s="193"/>
      <c r="N30" s="194"/>
      <c r="O30" s="45"/>
      <c r="P30" s="28"/>
    </row>
    <row r="31" spans="1:16" ht="17.25" customHeight="1" hidden="1">
      <c r="A31" s="209"/>
      <c r="B31" s="219"/>
      <c r="C31" s="220"/>
      <c r="D31" s="46"/>
      <c r="E31" s="22"/>
      <c r="F31" s="46"/>
      <c r="G31" s="24"/>
      <c r="H31" s="46"/>
      <c r="I31" s="47"/>
      <c r="J31" s="25"/>
      <c r="K31" s="21"/>
      <c r="L31" s="48"/>
      <c r="M31" s="21"/>
      <c r="N31" s="47"/>
      <c r="O31" s="23"/>
      <c r="P31" s="22"/>
    </row>
    <row r="32" spans="1:16" ht="17.25" customHeight="1" hidden="1">
      <c r="A32" s="214"/>
      <c r="B32" s="184">
        <v>41789</v>
      </c>
      <c r="C32" s="203" t="s">
        <v>138</v>
      </c>
      <c r="D32" s="193"/>
      <c r="E32" s="194"/>
      <c r="F32" s="193"/>
      <c r="G32" s="202"/>
      <c r="H32" s="193"/>
      <c r="I32" s="194"/>
      <c r="J32" s="25"/>
      <c r="K32" s="193"/>
      <c r="L32" s="202"/>
      <c r="M32" s="193"/>
      <c r="N32" s="194"/>
      <c r="O32" s="45"/>
      <c r="P32" s="28"/>
    </row>
    <row r="33" spans="1:16" ht="17.25" customHeight="1" hidden="1">
      <c r="A33" s="209"/>
      <c r="B33" s="184"/>
      <c r="C33" s="204"/>
      <c r="D33" s="46"/>
      <c r="E33" s="22"/>
      <c r="F33" s="46"/>
      <c r="G33" s="24"/>
      <c r="H33" s="21"/>
      <c r="I33" s="41"/>
      <c r="J33" s="25"/>
      <c r="K33" s="21"/>
      <c r="L33" s="48"/>
      <c r="M33" s="21"/>
      <c r="N33" s="47"/>
      <c r="O33" s="23"/>
      <c r="P33" s="22"/>
    </row>
    <row r="34" spans="1:16" s="34" customFormat="1" ht="17.25" customHeight="1">
      <c r="A34" s="214" t="s">
        <v>139</v>
      </c>
      <c r="B34" s="219">
        <v>41795</v>
      </c>
      <c r="C34" s="218" t="s">
        <v>140</v>
      </c>
      <c r="D34" s="222" t="s">
        <v>388</v>
      </c>
      <c r="E34" s="223"/>
      <c r="F34" s="222" t="s">
        <v>388</v>
      </c>
      <c r="G34" s="223"/>
      <c r="H34" s="222" t="s">
        <v>388</v>
      </c>
      <c r="I34" s="223"/>
      <c r="J34" s="26"/>
      <c r="K34" s="222" t="s">
        <v>388</v>
      </c>
      <c r="L34" s="223"/>
      <c r="M34" s="222" t="s">
        <v>388</v>
      </c>
      <c r="N34" s="223"/>
      <c r="O34" s="134" t="s">
        <v>389</v>
      </c>
      <c r="P34" s="33"/>
    </row>
    <row r="35" spans="1:16" ht="17.25" customHeight="1">
      <c r="A35" s="209"/>
      <c r="B35" s="219"/>
      <c r="C35" s="218"/>
      <c r="D35" s="21"/>
      <c r="E35" s="22"/>
      <c r="F35" s="23"/>
      <c r="G35" s="22"/>
      <c r="H35" s="21"/>
      <c r="I35" s="22"/>
      <c r="J35" s="25"/>
      <c r="K35" s="21"/>
      <c r="L35" s="24"/>
      <c r="M35" s="21"/>
      <c r="N35" s="22"/>
      <c r="O35" s="23"/>
      <c r="P35" s="22"/>
    </row>
    <row r="36" spans="1:16" ht="17.25" customHeight="1">
      <c r="A36" s="214"/>
      <c r="B36" s="228">
        <v>41796</v>
      </c>
      <c r="C36" s="203" t="s">
        <v>146</v>
      </c>
      <c r="D36" s="222" t="s">
        <v>388</v>
      </c>
      <c r="E36" s="223"/>
      <c r="F36" s="222" t="s">
        <v>388</v>
      </c>
      <c r="G36" s="223"/>
      <c r="H36" s="222" t="s">
        <v>388</v>
      </c>
      <c r="I36" s="223"/>
      <c r="J36" s="25"/>
      <c r="K36" s="190" t="s">
        <v>302</v>
      </c>
      <c r="L36" s="191"/>
      <c r="M36" s="222" t="s">
        <v>388</v>
      </c>
      <c r="N36" s="223"/>
      <c r="O36" s="134" t="s">
        <v>389</v>
      </c>
      <c r="P36" s="28"/>
    </row>
    <row r="37" spans="1:16" ht="17.25" customHeight="1">
      <c r="A37" s="209"/>
      <c r="B37" s="229"/>
      <c r="C37" s="227"/>
      <c r="D37" s="103"/>
      <c r="E37" s="41"/>
      <c r="F37" s="102"/>
      <c r="G37" s="22"/>
      <c r="H37" s="21"/>
      <c r="I37" s="22"/>
      <c r="J37" s="25"/>
      <c r="K37" s="21" t="s">
        <v>60</v>
      </c>
      <c r="L37" s="22" t="s">
        <v>61</v>
      </c>
      <c r="M37" s="40"/>
      <c r="N37" s="22"/>
      <c r="O37" s="35"/>
      <c r="P37" s="47"/>
    </row>
    <row r="38" spans="1:16" ht="17.25" customHeight="1">
      <c r="A38" s="100"/>
      <c r="B38" s="230"/>
      <c r="C38" s="204"/>
      <c r="D38" s="103"/>
      <c r="E38" s="41"/>
      <c r="F38" s="102"/>
      <c r="G38" s="41"/>
      <c r="H38" s="31"/>
      <c r="I38" s="41"/>
      <c r="J38" s="25"/>
      <c r="K38" s="31" t="s">
        <v>330</v>
      </c>
      <c r="L38" s="22"/>
      <c r="M38" s="103"/>
      <c r="N38" s="41"/>
      <c r="O38" s="42"/>
      <c r="P38" s="47"/>
    </row>
    <row r="39" spans="1:16" ht="17.25" customHeight="1">
      <c r="A39" s="100"/>
      <c r="B39" s="195">
        <v>42162</v>
      </c>
      <c r="C39" s="203"/>
      <c r="D39" s="190" t="s">
        <v>53</v>
      </c>
      <c r="E39" s="191"/>
      <c r="F39" s="190" t="s">
        <v>296</v>
      </c>
      <c r="G39" s="191"/>
      <c r="H39" s="190" t="s">
        <v>297</v>
      </c>
      <c r="I39" s="191"/>
      <c r="J39" s="25"/>
      <c r="K39" s="190" t="s">
        <v>298</v>
      </c>
      <c r="L39" s="191"/>
      <c r="M39" s="190"/>
      <c r="N39" s="191"/>
      <c r="O39" s="108" t="s">
        <v>66</v>
      </c>
      <c r="P39" s="28"/>
    </row>
    <row r="40" spans="1:16" ht="17.25" customHeight="1">
      <c r="A40" s="100"/>
      <c r="B40" s="232"/>
      <c r="C40" s="227"/>
      <c r="D40" s="40" t="s">
        <v>470</v>
      </c>
      <c r="E40" s="41" t="s">
        <v>288</v>
      </c>
      <c r="F40" s="42" t="s">
        <v>106</v>
      </c>
      <c r="G40" s="43" t="s">
        <v>469</v>
      </c>
      <c r="H40" s="40" t="s">
        <v>107</v>
      </c>
      <c r="I40" s="41" t="s">
        <v>289</v>
      </c>
      <c r="J40" s="44"/>
      <c r="K40" s="40" t="s">
        <v>108</v>
      </c>
      <c r="L40" s="43" t="s">
        <v>471</v>
      </c>
      <c r="M40" s="40"/>
      <c r="N40" s="22"/>
      <c r="O40" s="42" t="s">
        <v>472</v>
      </c>
      <c r="P40" s="47"/>
    </row>
    <row r="41" spans="1:16" ht="17.25" customHeight="1">
      <c r="A41" s="100"/>
      <c r="B41" s="196"/>
      <c r="C41" s="204"/>
      <c r="D41" s="103"/>
      <c r="E41" s="41"/>
      <c r="F41" s="105"/>
      <c r="G41" s="41"/>
      <c r="H41" s="21" t="s">
        <v>59</v>
      </c>
      <c r="I41" s="22" t="s">
        <v>468</v>
      </c>
      <c r="J41" s="44"/>
      <c r="K41" s="103"/>
      <c r="L41" s="41"/>
      <c r="M41" s="103"/>
      <c r="N41" s="41"/>
      <c r="O41" s="42"/>
      <c r="P41" s="47"/>
    </row>
    <row r="42" spans="1:16" s="34" customFormat="1" ht="17.25" customHeight="1">
      <c r="A42" s="214" t="s">
        <v>147</v>
      </c>
      <c r="B42" s="219">
        <v>41802</v>
      </c>
      <c r="C42" s="220" t="s">
        <v>135</v>
      </c>
      <c r="D42" s="222" t="s">
        <v>283</v>
      </c>
      <c r="E42" s="223"/>
      <c r="F42" s="222" t="s">
        <v>283</v>
      </c>
      <c r="G42" s="223"/>
      <c r="H42" s="222" t="s">
        <v>283</v>
      </c>
      <c r="I42" s="223"/>
      <c r="J42" s="26"/>
      <c r="K42" s="190"/>
      <c r="L42" s="192"/>
      <c r="M42" s="190" t="s">
        <v>52</v>
      </c>
      <c r="N42" s="191"/>
      <c r="O42" s="134" t="s">
        <v>389</v>
      </c>
      <c r="P42" s="33"/>
    </row>
    <row r="43" spans="1:16" ht="17.25" customHeight="1">
      <c r="A43" s="209"/>
      <c r="B43" s="219"/>
      <c r="C43" s="220"/>
      <c r="D43" s="173"/>
      <c r="E43" s="101"/>
      <c r="F43" s="105"/>
      <c r="G43" s="163"/>
      <c r="H43" s="29"/>
      <c r="I43" s="163"/>
      <c r="J43" s="25"/>
      <c r="K43" s="29"/>
      <c r="L43" s="30"/>
      <c r="M43" s="21" t="s">
        <v>149</v>
      </c>
      <c r="N43" s="22" t="s">
        <v>150</v>
      </c>
      <c r="O43" s="23"/>
      <c r="P43" s="47"/>
    </row>
    <row r="44" spans="1:16" s="34" customFormat="1" ht="17.25" customHeight="1">
      <c r="A44" s="214" t="s">
        <v>152</v>
      </c>
      <c r="B44" s="219">
        <v>41809</v>
      </c>
      <c r="C44" s="218" t="s">
        <v>91</v>
      </c>
      <c r="D44" s="190" t="s">
        <v>66</v>
      </c>
      <c r="E44" s="191"/>
      <c r="F44" s="190" t="s">
        <v>53</v>
      </c>
      <c r="G44" s="192"/>
      <c r="H44" s="190" t="s">
        <v>79</v>
      </c>
      <c r="I44" s="191"/>
      <c r="J44" s="26"/>
      <c r="K44" s="190" t="s">
        <v>92</v>
      </c>
      <c r="L44" s="192"/>
      <c r="M44" s="190" t="s">
        <v>56</v>
      </c>
      <c r="N44" s="191"/>
      <c r="O44" s="27" t="s">
        <v>80</v>
      </c>
      <c r="P44" s="33"/>
    </row>
    <row r="45" spans="1:16" ht="17.25" customHeight="1">
      <c r="A45" s="209"/>
      <c r="B45" s="219"/>
      <c r="C45" s="218"/>
      <c r="D45" s="40" t="s">
        <v>329</v>
      </c>
      <c r="E45" s="41" t="s">
        <v>328</v>
      </c>
      <c r="F45" s="42" t="s">
        <v>153</v>
      </c>
      <c r="G45" s="43" t="s">
        <v>154</v>
      </c>
      <c r="H45" s="40" t="s">
        <v>331</v>
      </c>
      <c r="I45" s="41"/>
      <c r="J45" s="44"/>
      <c r="K45" s="40" t="s">
        <v>155</v>
      </c>
      <c r="L45" s="43" t="s">
        <v>156</v>
      </c>
      <c r="M45" s="40" t="s">
        <v>157</v>
      </c>
      <c r="N45" s="41" t="s">
        <v>158</v>
      </c>
      <c r="O45" s="42" t="s">
        <v>159</v>
      </c>
      <c r="P45" s="22"/>
    </row>
    <row r="46" spans="1:16" ht="17.25" customHeight="1">
      <c r="A46" s="214"/>
      <c r="B46" s="184">
        <v>41810</v>
      </c>
      <c r="C46" s="218" t="s">
        <v>160</v>
      </c>
      <c r="D46" s="190" t="s">
        <v>396</v>
      </c>
      <c r="E46" s="191"/>
      <c r="F46" s="190" t="s">
        <v>396</v>
      </c>
      <c r="G46" s="191"/>
      <c r="H46" s="190" t="s">
        <v>447</v>
      </c>
      <c r="I46" s="191"/>
      <c r="J46" s="25"/>
      <c r="K46" s="190" t="s">
        <v>395</v>
      </c>
      <c r="L46" s="192"/>
      <c r="M46" s="190" t="s">
        <v>400</v>
      </c>
      <c r="N46" s="191"/>
      <c r="O46" s="27" t="s">
        <v>57</v>
      </c>
      <c r="P46" s="28"/>
    </row>
    <row r="47" spans="1:16" ht="17.25" customHeight="1">
      <c r="A47" s="209"/>
      <c r="B47" s="184"/>
      <c r="C47" s="218"/>
      <c r="D47" s="31" t="s">
        <v>141</v>
      </c>
      <c r="E47" s="41" t="s">
        <v>399</v>
      </c>
      <c r="F47" s="23" t="s">
        <v>401</v>
      </c>
      <c r="G47" s="161" t="s">
        <v>451</v>
      </c>
      <c r="H47" s="23"/>
      <c r="I47" s="163" t="s">
        <v>326</v>
      </c>
      <c r="J47" s="25"/>
      <c r="K47" s="40" t="s">
        <v>295</v>
      </c>
      <c r="L47" s="43" t="s">
        <v>148</v>
      </c>
      <c r="M47" s="103" t="s">
        <v>109</v>
      </c>
      <c r="N47" s="41" t="s">
        <v>290</v>
      </c>
      <c r="O47" s="21" t="s">
        <v>145</v>
      </c>
      <c r="P47" s="101"/>
    </row>
    <row r="48" spans="1:16" ht="17.25" customHeight="1">
      <c r="A48" s="100"/>
      <c r="B48" s="195">
        <v>42176</v>
      </c>
      <c r="C48" s="203"/>
      <c r="D48" s="224" t="s">
        <v>296</v>
      </c>
      <c r="E48" s="225"/>
      <c r="F48" s="190"/>
      <c r="G48" s="226"/>
      <c r="H48" s="190"/>
      <c r="I48" s="191"/>
      <c r="J48" s="25"/>
      <c r="K48" s="190"/>
      <c r="L48" s="192"/>
      <c r="M48" s="190"/>
      <c r="N48" s="191"/>
      <c r="O48" s="27"/>
      <c r="P48" s="28"/>
    </row>
    <row r="49" spans="1:16" ht="17.25" customHeight="1">
      <c r="A49" s="100"/>
      <c r="B49" s="196"/>
      <c r="C49" s="204"/>
      <c r="D49" s="170" t="s">
        <v>151</v>
      </c>
      <c r="E49" s="101"/>
      <c r="F49" s="103"/>
      <c r="G49" s="41"/>
      <c r="H49" s="102"/>
      <c r="I49" s="41"/>
      <c r="J49" s="25"/>
      <c r="K49" s="103"/>
      <c r="L49" s="41"/>
      <c r="M49" s="103"/>
      <c r="N49" s="41"/>
      <c r="O49" s="23"/>
      <c r="P49" s="101"/>
    </row>
    <row r="50" spans="1:16" s="34" customFormat="1" ht="17.25" customHeight="1">
      <c r="A50" s="214" t="s">
        <v>161</v>
      </c>
      <c r="B50" s="219">
        <v>41816</v>
      </c>
      <c r="C50" s="203" t="s">
        <v>162</v>
      </c>
      <c r="D50" s="222" t="s">
        <v>283</v>
      </c>
      <c r="E50" s="223"/>
      <c r="F50" s="222" t="s">
        <v>283</v>
      </c>
      <c r="G50" s="223"/>
      <c r="H50" s="190"/>
      <c r="I50" s="191"/>
      <c r="J50" s="26"/>
      <c r="K50" s="222" t="s">
        <v>283</v>
      </c>
      <c r="L50" s="223"/>
      <c r="M50" s="222" t="s">
        <v>283</v>
      </c>
      <c r="N50" s="223"/>
      <c r="O50" s="134" t="s">
        <v>389</v>
      </c>
      <c r="P50" s="33"/>
    </row>
    <row r="51" spans="1:16" ht="17.25" customHeight="1">
      <c r="A51" s="209"/>
      <c r="B51" s="219"/>
      <c r="C51" s="204"/>
      <c r="D51" s="46"/>
      <c r="E51" s="47"/>
      <c r="F51" s="177"/>
      <c r="G51" s="41"/>
      <c r="H51" s="29"/>
      <c r="I51" s="38"/>
      <c r="J51" s="44"/>
      <c r="K51" s="103"/>
      <c r="L51" s="41"/>
      <c r="M51" s="103"/>
      <c r="N51" s="41"/>
      <c r="O51" s="35"/>
      <c r="P51" s="47"/>
    </row>
    <row r="52" spans="1:16" ht="17.25" customHeight="1">
      <c r="A52" s="214"/>
      <c r="B52" s="184">
        <v>41817</v>
      </c>
      <c r="C52" s="218" t="s">
        <v>165</v>
      </c>
      <c r="D52" s="193"/>
      <c r="E52" s="194"/>
      <c r="F52" s="193"/>
      <c r="G52" s="202"/>
      <c r="H52" s="193"/>
      <c r="I52" s="194"/>
      <c r="J52" s="25"/>
      <c r="K52" s="193"/>
      <c r="L52" s="202"/>
      <c r="M52" s="190" t="s">
        <v>395</v>
      </c>
      <c r="N52" s="191"/>
      <c r="O52" s="27" t="s">
        <v>57</v>
      </c>
      <c r="P52" s="28"/>
    </row>
    <row r="53" spans="1:16" ht="17.25" customHeight="1" thickBot="1">
      <c r="A53" s="231"/>
      <c r="B53" s="184"/>
      <c r="C53" s="218"/>
      <c r="D53" s="46"/>
      <c r="E53" s="47"/>
      <c r="F53" s="46"/>
      <c r="G53" s="48"/>
      <c r="H53" s="46"/>
      <c r="I53" s="47"/>
      <c r="J53" s="25"/>
      <c r="K53" s="157"/>
      <c r="L53" s="160"/>
      <c r="M53" s="158" t="s">
        <v>327</v>
      </c>
      <c r="N53" s="139" t="s">
        <v>398</v>
      </c>
      <c r="O53" s="159" t="s">
        <v>299</v>
      </c>
      <c r="P53" s="160"/>
    </row>
    <row r="54" spans="2:10" ht="17.25" customHeight="1">
      <c r="B54" s="233">
        <v>42183</v>
      </c>
      <c r="C54" s="187"/>
      <c r="D54" s="224" t="s">
        <v>296</v>
      </c>
      <c r="E54" s="225"/>
      <c r="F54" s="224" t="s">
        <v>296</v>
      </c>
      <c r="G54" s="225"/>
      <c r="H54" s="224" t="s">
        <v>296</v>
      </c>
      <c r="I54" s="225"/>
      <c r="J54" s="171"/>
    </row>
    <row r="55" spans="2:10" ht="15.75">
      <c r="B55" s="234"/>
      <c r="C55" s="235"/>
      <c r="D55" s="21" t="s">
        <v>62</v>
      </c>
      <c r="E55" s="22" t="s">
        <v>143</v>
      </c>
      <c r="F55" s="21" t="s">
        <v>142</v>
      </c>
      <c r="G55" s="22" t="s">
        <v>375</v>
      </c>
      <c r="H55" s="40" t="s">
        <v>58</v>
      </c>
      <c r="I55" s="22" t="s">
        <v>144</v>
      </c>
      <c r="J55" s="171"/>
    </row>
    <row r="56" spans="2:10" ht="17.25" customHeight="1">
      <c r="B56" s="185">
        <v>42189</v>
      </c>
      <c r="C56" s="187"/>
      <c r="D56" s="190" t="s">
        <v>452</v>
      </c>
      <c r="E56" s="191"/>
      <c r="F56" s="190"/>
      <c r="G56" s="191"/>
      <c r="H56" s="190"/>
      <c r="I56" s="191"/>
      <c r="J56" s="172"/>
    </row>
    <row r="57" spans="2:10" ht="15.75">
      <c r="B57" s="184"/>
      <c r="C57" s="235"/>
      <c r="D57" s="173" t="s">
        <v>480</v>
      </c>
      <c r="E57" s="161" t="s">
        <v>374</v>
      </c>
      <c r="F57" s="21"/>
      <c r="G57" s="22"/>
      <c r="H57" s="40"/>
      <c r="I57" s="22"/>
      <c r="J57" s="172"/>
    </row>
    <row r="58" spans="2:10" ht="17.25" customHeight="1">
      <c r="B58" s="233">
        <v>42190</v>
      </c>
      <c r="C58" s="187"/>
      <c r="D58" s="190" t="s">
        <v>476</v>
      </c>
      <c r="E58" s="191"/>
      <c r="F58" s="190"/>
      <c r="G58" s="191"/>
      <c r="H58" s="190"/>
      <c r="I58" s="191"/>
      <c r="J58" s="172"/>
    </row>
    <row r="59" spans="2:10" ht="17.25" customHeight="1">
      <c r="B59" s="236"/>
      <c r="C59" s="188"/>
      <c r="D59" s="174" t="s">
        <v>164</v>
      </c>
      <c r="E59" s="163" t="s">
        <v>467</v>
      </c>
      <c r="F59" s="21"/>
      <c r="G59" s="22"/>
      <c r="H59" s="21"/>
      <c r="I59" s="22"/>
      <c r="J59" s="172"/>
    </row>
    <row r="60" spans="2:10" ht="15.75">
      <c r="B60" s="234"/>
      <c r="C60" s="235"/>
      <c r="D60" s="173"/>
      <c r="E60" s="161" t="s">
        <v>466</v>
      </c>
      <c r="F60" s="21"/>
      <c r="G60" s="22"/>
      <c r="H60" s="40"/>
      <c r="I60" s="22"/>
      <c r="J60" s="172"/>
    </row>
    <row r="61" spans="2:9" ht="15.75">
      <c r="B61" s="237">
        <v>42195</v>
      </c>
      <c r="C61" s="188"/>
      <c r="D61" s="224" t="s">
        <v>378</v>
      </c>
      <c r="E61" s="225"/>
      <c r="F61" s="224"/>
      <c r="G61" s="225"/>
      <c r="H61" s="224"/>
      <c r="I61" s="225"/>
    </row>
    <row r="62" spans="2:9" ht="15.75">
      <c r="B62" s="238"/>
      <c r="C62" s="235"/>
      <c r="D62" s="173" t="s">
        <v>479</v>
      </c>
      <c r="E62" s="161" t="s">
        <v>477</v>
      </c>
      <c r="F62" s="21"/>
      <c r="G62" s="22"/>
      <c r="H62" s="40"/>
      <c r="I62" s="22"/>
    </row>
    <row r="63" spans="2:9" ht="15.75">
      <c r="B63" s="184">
        <v>42196</v>
      </c>
      <c r="C63" s="187"/>
      <c r="D63" s="190" t="s">
        <v>452</v>
      </c>
      <c r="E63" s="191"/>
      <c r="F63" s="190"/>
      <c r="G63" s="191"/>
      <c r="H63" s="190"/>
      <c r="I63" s="191"/>
    </row>
    <row r="64" spans="2:9" ht="15.75">
      <c r="B64" s="185"/>
      <c r="C64" s="188"/>
      <c r="D64" s="174" t="s">
        <v>481</v>
      </c>
      <c r="E64" s="175" t="s">
        <v>397</v>
      </c>
      <c r="F64" s="21"/>
      <c r="G64" s="22"/>
      <c r="H64" s="40"/>
      <c r="I64" s="22"/>
    </row>
    <row r="65" spans="2:9" ht="15.75">
      <c r="B65" s="239"/>
      <c r="C65" s="188"/>
      <c r="D65" s="178" t="s">
        <v>380</v>
      </c>
      <c r="E65" s="179" t="s">
        <v>478</v>
      </c>
      <c r="F65" s="180"/>
      <c r="G65" s="181"/>
      <c r="H65" s="178"/>
      <c r="I65" s="181"/>
    </row>
    <row r="66" spans="2:9" ht="15.75">
      <c r="B66" s="240">
        <v>42204</v>
      </c>
      <c r="C66" s="187"/>
      <c r="D66" s="190" t="s">
        <v>502</v>
      </c>
      <c r="E66" s="191"/>
      <c r="F66" s="190"/>
      <c r="G66" s="191"/>
      <c r="H66" s="190"/>
      <c r="I66" s="191"/>
    </row>
    <row r="67" spans="2:9" ht="15.75">
      <c r="B67" s="241"/>
      <c r="C67" s="188"/>
      <c r="D67" s="174" t="s">
        <v>504</v>
      </c>
      <c r="E67" s="161" t="s">
        <v>163</v>
      </c>
      <c r="F67" s="174"/>
      <c r="G67" s="101"/>
      <c r="H67" s="40"/>
      <c r="I67" s="22"/>
    </row>
    <row r="68" spans="2:9" ht="15.75">
      <c r="B68" s="240"/>
      <c r="C68" s="235"/>
      <c r="D68" s="173" t="s">
        <v>518</v>
      </c>
      <c r="E68" s="161"/>
      <c r="F68" s="21"/>
      <c r="G68" s="22"/>
      <c r="H68" s="40"/>
      <c r="I68" s="22"/>
    </row>
    <row r="69" spans="2:9" ht="15.75">
      <c r="B69" s="241">
        <v>42205</v>
      </c>
      <c r="C69" s="188"/>
      <c r="D69" s="224" t="s">
        <v>476</v>
      </c>
      <c r="E69" s="225"/>
      <c r="F69" s="224" t="s">
        <v>427</v>
      </c>
      <c r="G69" s="225"/>
      <c r="H69" s="224"/>
      <c r="I69" s="225"/>
    </row>
    <row r="70" spans="2:9" ht="15.75">
      <c r="B70" s="241"/>
      <c r="C70" s="188"/>
      <c r="D70" s="170" t="s">
        <v>503</v>
      </c>
      <c r="E70" s="175"/>
      <c r="F70" s="174" t="s">
        <v>517</v>
      </c>
      <c r="G70" s="101"/>
      <c r="H70" s="40"/>
      <c r="I70" s="22"/>
    </row>
    <row r="71" spans="2:9" ht="15.75">
      <c r="B71" s="242"/>
      <c r="C71" s="188"/>
      <c r="D71" s="178"/>
      <c r="E71" s="179"/>
      <c r="F71" s="177" t="s">
        <v>505</v>
      </c>
      <c r="G71" s="181"/>
      <c r="H71" s="178"/>
      <c r="I71" s="181"/>
    </row>
    <row r="72" spans="2:9" ht="15.75">
      <c r="B72" s="184">
        <v>42196</v>
      </c>
      <c r="C72" s="187"/>
      <c r="D72" s="190" t="s">
        <v>209</v>
      </c>
      <c r="E72" s="191"/>
      <c r="F72" s="190"/>
      <c r="G72" s="191"/>
      <c r="H72" s="190"/>
      <c r="I72" s="191"/>
    </row>
    <row r="73" spans="2:9" ht="15.75">
      <c r="B73" s="185"/>
      <c r="C73" s="188"/>
      <c r="D73" s="182" t="s">
        <v>519</v>
      </c>
      <c r="E73" s="175"/>
      <c r="F73" s="21"/>
      <c r="G73" s="22"/>
      <c r="H73" s="40"/>
      <c r="I73" s="22"/>
    </row>
    <row r="74" spans="2:9" ht="16.5" thickBot="1">
      <c r="B74" s="186"/>
      <c r="C74" s="189"/>
      <c r="D74" s="176"/>
      <c r="E74" s="162"/>
      <c r="F74" s="138"/>
      <c r="G74" s="139"/>
      <c r="H74" s="176"/>
      <c r="I74" s="139"/>
    </row>
  </sheetData>
  <sheetProtection/>
  <mergeCells count="229">
    <mergeCell ref="B66:B68"/>
    <mergeCell ref="C66:C68"/>
    <mergeCell ref="D66:E66"/>
    <mergeCell ref="F66:G66"/>
    <mergeCell ref="H66:I66"/>
    <mergeCell ref="B69:B71"/>
    <mergeCell ref="C69:C71"/>
    <mergeCell ref="D69:E69"/>
    <mergeCell ref="F69:G69"/>
    <mergeCell ref="H69:I69"/>
    <mergeCell ref="B61:B62"/>
    <mergeCell ref="C61:C62"/>
    <mergeCell ref="D61:E61"/>
    <mergeCell ref="F61:G61"/>
    <mergeCell ref="H61:I61"/>
    <mergeCell ref="B63:B65"/>
    <mergeCell ref="C63:C65"/>
    <mergeCell ref="D63:E63"/>
    <mergeCell ref="F63:G63"/>
    <mergeCell ref="H63:I63"/>
    <mergeCell ref="H58:I58"/>
    <mergeCell ref="B56:B57"/>
    <mergeCell ref="C56:C57"/>
    <mergeCell ref="D56:E56"/>
    <mergeCell ref="F56:G56"/>
    <mergeCell ref="H56:I56"/>
    <mergeCell ref="B39:B41"/>
    <mergeCell ref="C39:C41"/>
    <mergeCell ref="D54:E54"/>
    <mergeCell ref="F54:G54"/>
    <mergeCell ref="H54:I54"/>
    <mergeCell ref="B54:B55"/>
    <mergeCell ref="C54:C55"/>
    <mergeCell ref="C44:C45"/>
    <mergeCell ref="D44:E44"/>
    <mergeCell ref="M52:N52"/>
    <mergeCell ref="K50:L50"/>
    <mergeCell ref="M50:N50"/>
    <mergeCell ref="A52:A53"/>
    <mergeCell ref="B52:B53"/>
    <mergeCell ref="C52:C53"/>
    <mergeCell ref="D52:E52"/>
    <mergeCell ref="F52:G52"/>
    <mergeCell ref="H52:I52"/>
    <mergeCell ref="K52:L52"/>
    <mergeCell ref="A50:A51"/>
    <mergeCell ref="B50:B51"/>
    <mergeCell ref="C50:C51"/>
    <mergeCell ref="D50:E50"/>
    <mergeCell ref="F50:G50"/>
    <mergeCell ref="H50:I50"/>
    <mergeCell ref="M44:N44"/>
    <mergeCell ref="A46:A47"/>
    <mergeCell ref="B46:B47"/>
    <mergeCell ref="C46:C47"/>
    <mergeCell ref="D46:E46"/>
    <mergeCell ref="F46:G46"/>
    <mergeCell ref="H46:I46"/>
    <mergeCell ref="K46:L46"/>
    <mergeCell ref="M46:N46"/>
    <mergeCell ref="B44:B45"/>
    <mergeCell ref="K36:L36"/>
    <mergeCell ref="M36:N36"/>
    <mergeCell ref="A42:A43"/>
    <mergeCell ref="B42:B43"/>
    <mergeCell ref="C42:C43"/>
    <mergeCell ref="D42:E42"/>
    <mergeCell ref="F42:G42"/>
    <mergeCell ref="D39:E39"/>
    <mergeCell ref="F39:G39"/>
    <mergeCell ref="H39:I39"/>
    <mergeCell ref="A44:A45"/>
    <mergeCell ref="H42:I42"/>
    <mergeCell ref="K42:L42"/>
    <mergeCell ref="M42:N42"/>
    <mergeCell ref="A36:A37"/>
    <mergeCell ref="D36:E36"/>
    <mergeCell ref="F36:G36"/>
    <mergeCell ref="H36:I36"/>
    <mergeCell ref="C36:C38"/>
    <mergeCell ref="B36:B38"/>
    <mergeCell ref="K34:L34"/>
    <mergeCell ref="M34:N34"/>
    <mergeCell ref="B48:B49"/>
    <mergeCell ref="C48:C49"/>
    <mergeCell ref="D48:E48"/>
    <mergeCell ref="F48:G48"/>
    <mergeCell ref="H48:I48"/>
    <mergeCell ref="F44:G44"/>
    <mergeCell ref="H44:I44"/>
    <mergeCell ref="K44:L44"/>
    <mergeCell ref="A34:A35"/>
    <mergeCell ref="B34:B35"/>
    <mergeCell ref="C34:C35"/>
    <mergeCell ref="D34:E34"/>
    <mergeCell ref="F34:G34"/>
    <mergeCell ref="H34:I34"/>
    <mergeCell ref="K30:L30"/>
    <mergeCell ref="M30:N30"/>
    <mergeCell ref="A32:A33"/>
    <mergeCell ref="B32:B33"/>
    <mergeCell ref="C32:C33"/>
    <mergeCell ref="D32:E32"/>
    <mergeCell ref="F32:G32"/>
    <mergeCell ref="H32:I32"/>
    <mergeCell ref="K32:L32"/>
    <mergeCell ref="M32:N32"/>
    <mergeCell ref="A30:A31"/>
    <mergeCell ref="B30:B31"/>
    <mergeCell ref="C30:C31"/>
    <mergeCell ref="D30:E30"/>
    <mergeCell ref="F30:G30"/>
    <mergeCell ref="H30:I30"/>
    <mergeCell ref="B24:B25"/>
    <mergeCell ref="C24:C25"/>
    <mergeCell ref="D24:E24"/>
    <mergeCell ref="H28:I28"/>
    <mergeCell ref="K28:L28"/>
    <mergeCell ref="M28:N28"/>
    <mergeCell ref="K26:L26"/>
    <mergeCell ref="A22:A23"/>
    <mergeCell ref="M26:N26"/>
    <mergeCell ref="A28:A29"/>
    <mergeCell ref="B28:B29"/>
    <mergeCell ref="C28:C29"/>
    <mergeCell ref="D28:E28"/>
    <mergeCell ref="F28:G28"/>
    <mergeCell ref="B22:B23"/>
    <mergeCell ref="C22:C23"/>
    <mergeCell ref="A26:A27"/>
    <mergeCell ref="B26:B27"/>
    <mergeCell ref="C26:C27"/>
    <mergeCell ref="D26:E26"/>
    <mergeCell ref="F26:G26"/>
    <mergeCell ref="H26:I26"/>
    <mergeCell ref="K16:L16"/>
    <mergeCell ref="B16:B17"/>
    <mergeCell ref="C16:C17"/>
    <mergeCell ref="D16:E16"/>
    <mergeCell ref="F16:G16"/>
    <mergeCell ref="H16:I16"/>
    <mergeCell ref="M16:N16"/>
    <mergeCell ref="A18:A19"/>
    <mergeCell ref="B18:B19"/>
    <mergeCell ref="C18:C19"/>
    <mergeCell ref="D18:E18"/>
    <mergeCell ref="F18:G18"/>
    <mergeCell ref="H18:I18"/>
    <mergeCell ref="K18:L18"/>
    <mergeCell ref="M18:N18"/>
    <mergeCell ref="A16:A17"/>
    <mergeCell ref="K12:L12"/>
    <mergeCell ref="M12:N12"/>
    <mergeCell ref="A14:A15"/>
    <mergeCell ref="B14:B15"/>
    <mergeCell ref="C14:C15"/>
    <mergeCell ref="D14:E14"/>
    <mergeCell ref="F14:G14"/>
    <mergeCell ref="H14:I14"/>
    <mergeCell ref="K14:L14"/>
    <mergeCell ref="M14:N14"/>
    <mergeCell ref="A12:A13"/>
    <mergeCell ref="B12:B13"/>
    <mergeCell ref="C12:C13"/>
    <mergeCell ref="D12:E12"/>
    <mergeCell ref="F12:G12"/>
    <mergeCell ref="H12:I12"/>
    <mergeCell ref="K6:L6"/>
    <mergeCell ref="M6:N6"/>
    <mergeCell ref="A8:A9"/>
    <mergeCell ref="B8:B9"/>
    <mergeCell ref="C8:C9"/>
    <mergeCell ref="D8:E8"/>
    <mergeCell ref="F8:G8"/>
    <mergeCell ref="H8:I8"/>
    <mergeCell ref="K8:L8"/>
    <mergeCell ref="M8:N8"/>
    <mergeCell ref="A6:A7"/>
    <mergeCell ref="B6:B7"/>
    <mergeCell ref="C6:C7"/>
    <mergeCell ref="D6:E6"/>
    <mergeCell ref="F6:G6"/>
    <mergeCell ref="H6:I6"/>
    <mergeCell ref="B1:D1"/>
    <mergeCell ref="A4:A5"/>
    <mergeCell ref="B4:B5"/>
    <mergeCell ref="C4:C5"/>
    <mergeCell ref="D4:E4"/>
    <mergeCell ref="F4:G4"/>
    <mergeCell ref="H4:I4"/>
    <mergeCell ref="K4:L4"/>
    <mergeCell ref="M4:N4"/>
    <mergeCell ref="F24:G24"/>
    <mergeCell ref="D22:E22"/>
    <mergeCell ref="F22:G22"/>
    <mergeCell ref="H22:I22"/>
    <mergeCell ref="H24:I24"/>
    <mergeCell ref="M20:N20"/>
    <mergeCell ref="K20:L20"/>
    <mergeCell ref="M24:N24"/>
    <mergeCell ref="K39:L39"/>
    <mergeCell ref="K22:L22"/>
    <mergeCell ref="K24:L24"/>
    <mergeCell ref="B20:B21"/>
    <mergeCell ref="C20:C21"/>
    <mergeCell ref="D20:E20"/>
    <mergeCell ref="F20:G20"/>
    <mergeCell ref="H20:I20"/>
    <mergeCell ref="M22:N22"/>
    <mergeCell ref="M48:N48"/>
    <mergeCell ref="O24:P24"/>
    <mergeCell ref="B10:B11"/>
    <mergeCell ref="C10:C11"/>
    <mergeCell ref="D10:E10"/>
    <mergeCell ref="F10:G10"/>
    <mergeCell ref="H10:I10"/>
    <mergeCell ref="K10:L10"/>
    <mergeCell ref="M10:N10"/>
    <mergeCell ref="M39:N39"/>
    <mergeCell ref="B72:B74"/>
    <mergeCell ref="C72:C74"/>
    <mergeCell ref="D72:E72"/>
    <mergeCell ref="F72:G72"/>
    <mergeCell ref="H72:I72"/>
    <mergeCell ref="K48:L48"/>
    <mergeCell ref="B58:B60"/>
    <mergeCell ref="C58:C60"/>
    <mergeCell ref="D58:E58"/>
    <mergeCell ref="F58:G58"/>
  </mergeCells>
  <printOptions/>
  <pageMargins left="0.7" right="0.7" top="0.45" bottom="0.43" header="0.3" footer="0.3"/>
  <pageSetup horizontalDpi="600" verticalDpi="600" orientation="landscape" paperSize="8" r:id="rId1"/>
</worksheet>
</file>

<file path=xl/worksheets/sheet20.xml><?xml version="1.0" encoding="utf-8"?>
<worksheet xmlns="http://schemas.openxmlformats.org/spreadsheetml/2006/main" xmlns:r="http://schemas.openxmlformats.org/officeDocument/2006/relationships">
  <sheetPr>
    <tabColor rgb="FF00B050"/>
  </sheetPr>
  <dimension ref="A1:AC9"/>
  <sheetViews>
    <sheetView zoomScalePageLayoutView="0" workbookViewId="0" topLeftCell="A1">
      <selection activeCell="X18" sqref="X18"/>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403</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9" ht="18.75">
      <c r="A3" s="276" t="s">
        <v>404</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49"/>
    </row>
    <row r="4" spans="1:29" ht="14.25" thickBot="1">
      <c r="A4" s="164">
        <v>6</v>
      </c>
      <c r="B4" s="164" t="s">
        <v>405</v>
      </c>
      <c r="C4" s="164">
        <v>21</v>
      </c>
      <c r="D4" s="164" t="s">
        <v>406</v>
      </c>
      <c r="E4" s="164" t="s">
        <v>407</v>
      </c>
      <c r="F4" s="164" t="s">
        <v>408</v>
      </c>
      <c r="G4" s="164" t="s">
        <v>409</v>
      </c>
      <c r="H4" s="68"/>
      <c r="I4" s="165" t="s">
        <v>410</v>
      </c>
      <c r="J4" s="164"/>
      <c r="K4" s="495" t="s">
        <v>430</v>
      </c>
      <c r="L4" s="495"/>
      <c r="M4" s="495"/>
      <c r="N4" s="495"/>
      <c r="O4" s="495"/>
      <c r="P4" s="495"/>
      <c r="Q4" s="495"/>
      <c r="R4" s="495"/>
      <c r="S4" s="495"/>
      <c r="T4" s="165" t="s">
        <v>412</v>
      </c>
      <c r="U4" s="164"/>
      <c r="V4" s="164"/>
      <c r="W4" s="496" t="s">
        <v>429</v>
      </c>
      <c r="X4" s="496"/>
      <c r="Y4" s="496"/>
      <c r="Z4" s="496"/>
      <c r="AA4" s="496"/>
      <c r="AB4" s="496"/>
      <c r="AC4" s="68"/>
    </row>
    <row r="5" spans="1:29" ht="13.5">
      <c r="A5" s="317" t="s">
        <v>414</v>
      </c>
      <c r="B5" s="319" t="s">
        <v>415</v>
      </c>
      <c r="C5" s="320"/>
      <c r="D5" s="321"/>
      <c r="E5" s="325" t="s">
        <v>416</v>
      </c>
      <c r="F5" s="326"/>
      <c r="G5" s="326"/>
      <c r="H5" s="326"/>
      <c r="I5" s="326"/>
      <c r="J5" s="326"/>
      <c r="K5" s="326"/>
      <c r="L5" s="326"/>
      <c r="M5" s="326"/>
      <c r="N5" s="326"/>
      <c r="O5" s="326"/>
      <c r="P5" s="326"/>
      <c r="Q5" s="326"/>
      <c r="R5" s="326"/>
      <c r="S5" s="326"/>
      <c r="T5" s="325" t="s">
        <v>417</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418</v>
      </c>
      <c r="U6" s="330"/>
      <c r="V6" s="330"/>
      <c r="W6" s="330"/>
      <c r="X6" s="330"/>
      <c r="Y6" s="327" t="s">
        <v>419</v>
      </c>
      <c r="Z6" s="328"/>
      <c r="AA6" s="328"/>
      <c r="AB6" s="328"/>
      <c r="AC6" s="331"/>
    </row>
    <row r="7" spans="1:29" ht="14.25" thickTop="1">
      <c r="A7" s="71">
        <v>1</v>
      </c>
      <c r="B7" s="503">
        <v>0.3541666666666667</v>
      </c>
      <c r="C7" s="504"/>
      <c r="D7" s="505"/>
      <c r="E7" s="340" t="s">
        <v>431</v>
      </c>
      <c r="F7" s="341"/>
      <c r="G7" s="341"/>
      <c r="H7" s="341"/>
      <c r="I7" s="341"/>
      <c r="J7" s="338">
        <v>4</v>
      </c>
      <c r="K7" s="338"/>
      <c r="L7" s="72" t="s">
        <v>420</v>
      </c>
      <c r="M7" s="338">
        <v>0</v>
      </c>
      <c r="N7" s="338"/>
      <c r="O7" s="338" t="s">
        <v>432</v>
      </c>
      <c r="P7" s="338"/>
      <c r="Q7" s="338"/>
      <c r="R7" s="338"/>
      <c r="S7" s="338"/>
      <c r="T7" s="342"/>
      <c r="U7" s="342"/>
      <c r="V7" s="342"/>
      <c r="W7" s="342"/>
      <c r="X7" s="342"/>
      <c r="Y7" s="343"/>
      <c r="Z7" s="344"/>
      <c r="AA7" s="344"/>
      <c r="AB7" s="344"/>
      <c r="AC7" s="345"/>
    </row>
    <row r="8" spans="1:29" ht="13.5">
      <c r="A8" s="73">
        <v>2</v>
      </c>
      <c r="B8" s="487"/>
      <c r="C8" s="488"/>
      <c r="D8" s="489"/>
      <c r="E8" s="348"/>
      <c r="F8" s="349"/>
      <c r="G8" s="349"/>
      <c r="H8" s="349"/>
      <c r="I8" s="349"/>
      <c r="J8" s="335"/>
      <c r="K8" s="335"/>
      <c r="L8" s="74" t="s">
        <v>420</v>
      </c>
      <c r="M8" s="335"/>
      <c r="N8" s="335"/>
      <c r="O8" s="335"/>
      <c r="P8" s="335"/>
      <c r="Q8" s="335"/>
      <c r="R8" s="335"/>
      <c r="S8" s="347"/>
      <c r="T8" s="332"/>
      <c r="U8" s="333"/>
      <c r="V8" s="333"/>
      <c r="W8" s="333"/>
      <c r="X8" s="333"/>
      <c r="Y8" s="334"/>
      <c r="Z8" s="335"/>
      <c r="AA8" s="335"/>
      <c r="AB8" s="335"/>
      <c r="AC8" s="336"/>
    </row>
    <row r="9" spans="1:29" ht="14.25" thickBot="1">
      <c r="A9" s="75">
        <v>3</v>
      </c>
      <c r="B9" s="490"/>
      <c r="C9" s="491"/>
      <c r="D9" s="492"/>
      <c r="E9" s="493"/>
      <c r="F9" s="494"/>
      <c r="G9" s="494"/>
      <c r="H9" s="494"/>
      <c r="I9" s="494"/>
      <c r="J9" s="315"/>
      <c r="K9" s="315"/>
      <c r="L9" s="168" t="s">
        <v>420</v>
      </c>
      <c r="M9" s="315"/>
      <c r="N9" s="315"/>
      <c r="O9" s="315"/>
      <c r="P9" s="315"/>
      <c r="Q9" s="315"/>
      <c r="R9" s="315"/>
      <c r="S9" s="499"/>
      <c r="T9" s="500"/>
      <c r="U9" s="315"/>
      <c r="V9" s="315"/>
      <c r="W9" s="315"/>
      <c r="X9" s="315"/>
      <c r="Y9" s="369"/>
      <c r="Z9" s="351"/>
      <c r="AA9" s="351"/>
      <c r="AB9" s="351"/>
      <c r="AC9" s="356"/>
    </row>
  </sheetData>
  <sheetProtection/>
  <mergeCells count="31">
    <mergeCell ref="J7:K7"/>
    <mergeCell ref="B7:D7"/>
    <mergeCell ref="Y8:AC8"/>
    <mergeCell ref="O7:S7"/>
    <mergeCell ref="B5:D6"/>
    <mergeCell ref="E5:S6"/>
    <mergeCell ref="Y9:AC9"/>
    <mergeCell ref="M7:N7"/>
    <mergeCell ref="T7:X7"/>
    <mergeCell ref="J8:K8"/>
    <mergeCell ref="E7:I7"/>
    <mergeCell ref="J9:K9"/>
    <mergeCell ref="A1:AB1"/>
    <mergeCell ref="A3:AB3"/>
    <mergeCell ref="K4:S4"/>
    <mergeCell ref="W4:AB4"/>
    <mergeCell ref="A5:A6"/>
    <mergeCell ref="O8:S8"/>
    <mergeCell ref="T5:AC5"/>
    <mergeCell ref="T6:X6"/>
    <mergeCell ref="Y6:AC6"/>
    <mergeCell ref="O9:S9"/>
    <mergeCell ref="Y7:AC7"/>
    <mergeCell ref="B9:D9"/>
    <mergeCell ref="E9:I9"/>
    <mergeCell ref="E8:I8"/>
    <mergeCell ref="M9:N9"/>
    <mergeCell ref="M8:N8"/>
    <mergeCell ref="T9:X9"/>
    <mergeCell ref="T8:X8"/>
    <mergeCell ref="B8:D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70C0"/>
  </sheetPr>
  <dimension ref="A1:AC34"/>
  <sheetViews>
    <sheetView zoomScalePageLayoutView="0" workbookViewId="0" topLeftCell="A13">
      <selection activeCell="E32" sqref="E32:I32"/>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9" ht="18.75">
      <c r="A3" s="276" t="s">
        <v>254</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49"/>
    </row>
    <row r="4" spans="1:29" ht="14.25" thickBot="1">
      <c r="A4" s="68">
        <v>6</v>
      </c>
      <c r="B4" s="68" t="s">
        <v>166</v>
      </c>
      <c r="C4" s="68">
        <v>26</v>
      </c>
      <c r="D4" s="68" t="s">
        <v>167</v>
      </c>
      <c r="E4" s="68" t="s">
        <v>168</v>
      </c>
      <c r="F4" s="68" t="s">
        <v>176</v>
      </c>
      <c r="G4" s="68" t="s">
        <v>169</v>
      </c>
      <c r="H4" s="68"/>
      <c r="I4" s="69" t="s">
        <v>170</v>
      </c>
      <c r="J4" s="68"/>
      <c r="K4" s="315" t="s">
        <v>259</v>
      </c>
      <c r="L4" s="315"/>
      <c r="M4" s="315"/>
      <c r="N4" s="315"/>
      <c r="O4" s="315"/>
      <c r="P4" s="315"/>
      <c r="Q4" s="315"/>
      <c r="R4" s="315"/>
      <c r="S4" s="315"/>
      <c r="T4" s="69" t="s">
        <v>171</v>
      </c>
      <c r="U4" s="68"/>
      <c r="V4" s="68"/>
      <c r="W4" s="316" t="s">
        <v>205</v>
      </c>
      <c r="X4" s="316"/>
      <c r="Y4" s="316"/>
      <c r="Z4" s="316"/>
      <c r="AA4" s="316"/>
      <c r="AB4" s="316"/>
      <c r="AC4" s="68"/>
    </row>
    <row r="5" spans="1:29" ht="13.5">
      <c r="A5" s="317" t="s">
        <v>172</v>
      </c>
      <c r="B5" s="319" t="s">
        <v>173</v>
      </c>
      <c r="C5" s="320"/>
      <c r="D5" s="321"/>
      <c r="E5" s="325" t="s">
        <v>174</v>
      </c>
      <c r="F5" s="326"/>
      <c r="G5" s="326"/>
      <c r="H5" s="326"/>
      <c r="I5" s="326"/>
      <c r="J5" s="326"/>
      <c r="K5" s="326"/>
      <c r="L5" s="326"/>
      <c r="M5" s="326"/>
      <c r="N5" s="326"/>
      <c r="O5" s="326"/>
      <c r="P5" s="326"/>
      <c r="Q5" s="326"/>
      <c r="R5" s="326"/>
      <c r="S5" s="326"/>
      <c r="T5" s="325" t="s">
        <v>175</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183</v>
      </c>
      <c r="U6" s="330"/>
      <c r="V6" s="330"/>
      <c r="W6" s="330"/>
      <c r="X6" s="330"/>
      <c r="Y6" s="327" t="s">
        <v>184</v>
      </c>
      <c r="Z6" s="328"/>
      <c r="AA6" s="328"/>
      <c r="AB6" s="328"/>
      <c r="AC6" s="331"/>
    </row>
    <row r="7" spans="1:29" ht="14.25" thickTop="1">
      <c r="A7" s="71">
        <v>1</v>
      </c>
      <c r="B7" s="337"/>
      <c r="C7" s="338"/>
      <c r="D7" s="339"/>
      <c r="E7" s="340" t="s">
        <v>314</v>
      </c>
      <c r="F7" s="341"/>
      <c r="G7" s="341"/>
      <c r="H7" s="341"/>
      <c r="I7" s="341"/>
      <c r="J7" s="357"/>
      <c r="K7" s="357"/>
      <c r="L7" s="82" t="s">
        <v>315</v>
      </c>
      <c r="M7" s="357"/>
      <c r="N7" s="357"/>
      <c r="O7" s="357" t="s">
        <v>316</v>
      </c>
      <c r="P7" s="357"/>
      <c r="Q7" s="357"/>
      <c r="R7" s="357"/>
      <c r="S7" s="357"/>
      <c r="T7" s="342" t="str">
        <f>O8</f>
        <v>飯田FSSS</v>
      </c>
      <c r="U7" s="342"/>
      <c r="V7" s="342"/>
      <c r="W7" s="342"/>
      <c r="X7" s="342"/>
      <c r="Y7" s="343" t="str">
        <f>E8</f>
        <v>T.S.C</v>
      </c>
      <c r="Z7" s="344"/>
      <c r="AA7" s="344"/>
      <c r="AB7" s="344"/>
      <c r="AC7" s="345"/>
    </row>
    <row r="8" spans="1:29" ht="13.5">
      <c r="A8" s="73">
        <v>2</v>
      </c>
      <c r="B8" s="346"/>
      <c r="C8" s="335"/>
      <c r="D8" s="347"/>
      <c r="E8" s="348" t="s">
        <v>317</v>
      </c>
      <c r="F8" s="349"/>
      <c r="G8" s="349"/>
      <c r="H8" s="349"/>
      <c r="I8" s="349"/>
      <c r="J8" s="358"/>
      <c r="K8" s="358"/>
      <c r="L8" s="83" t="s">
        <v>315</v>
      </c>
      <c r="M8" s="358"/>
      <c r="N8" s="358"/>
      <c r="O8" s="358" t="s">
        <v>318</v>
      </c>
      <c r="P8" s="358"/>
      <c r="Q8" s="358"/>
      <c r="R8" s="358"/>
      <c r="S8" s="358"/>
      <c r="T8" s="332" t="str">
        <f>E7</f>
        <v>高部JFC</v>
      </c>
      <c r="U8" s="333"/>
      <c r="V8" s="333"/>
      <c r="W8" s="333"/>
      <c r="X8" s="333"/>
      <c r="Y8" s="334" t="str">
        <f>O7</f>
        <v>清水北SSS</v>
      </c>
      <c r="Z8" s="335"/>
      <c r="AA8" s="335"/>
      <c r="AB8" s="335"/>
      <c r="AC8" s="336"/>
    </row>
    <row r="9" spans="1:29" ht="13.5">
      <c r="A9" s="73">
        <v>3</v>
      </c>
      <c r="B9" s="346"/>
      <c r="C9" s="335"/>
      <c r="D9" s="347"/>
      <c r="E9" s="415"/>
      <c r="F9" s="416"/>
      <c r="G9" s="416"/>
      <c r="H9" s="416"/>
      <c r="I9" s="416"/>
      <c r="J9" s="417"/>
      <c r="K9" s="417"/>
      <c r="L9" s="85"/>
      <c r="M9" s="417"/>
      <c r="N9" s="417"/>
      <c r="O9" s="417"/>
      <c r="P9" s="417"/>
      <c r="Q9" s="417"/>
      <c r="R9" s="417"/>
      <c r="S9" s="417"/>
      <c r="T9" s="333"/>
      <c r="U9" s="333"/>
      <c r="V9" s="333"/>
      <c r="W9" s="333"/>
      <c r="X9" s="333"/>
      <c r="Y9" s="334"/>
      <c r="Z9" s="335"/>
      <c r="AA9" s="335"/>
      <c r="AB9" s="335"/>
      <c r="AC9" s="336"/>
    </row>
    <row r="10" spans="1:29" ht="14.25" thickBot="1">
      <c r="A10" s="75">
        <v>4</v>
      </c>
      <c r="B10" s="350"/>
      <c r="C10" s="351"/>
      <c r="D10" s="352"/>
      <c r="E10" s="509"/>
      <c r="F10" s="510"/>
      <c r="G10" s="510"/>
      <c r="H10" s="510"/>
      <c r="I10" s="510"/>
      <c r="J10" s="511"/>
      <c r="K10" s="511"/>
      <c r="L10" s="86"/>
      <c r="M10" s="511"/>
      <c r="N10" s="511"/>
      <c r="O10" s="511"/>
      <c r="P10" s="511"/>
      <c r="Q10" s="511"/>
      <c r="R10" s="511"/>
      <c r="S10" s="511"/>
      <c r="T10" s="355"/>
      <c r="U10" s="355"/>
      <c r="V10" s="355"/>
      <c r="W10" s="355"/>
      <c r="X10" s="355"/>
      <c r="Y10" s="350"/>
      <c r="Z10" s="351"/>
      <c r="AA10" s="351"/>
      <c r="AB10" s="351"/>
      <c r="AC10" s="356"/>
    </row>
    <row r="11" spans="1:19" ht="13.5">
      <c r="A11" s="70"/>
      <c r="B11" s="70"/>
      <c r="C11" s="77"/>
      <c r="D11" s="77"/>
      <c r="E11" s="87"/>
      <c r="F11" s="87"/>
      <c r="G11" s="87"/>
      <c r="H11" s="88"/>
      <c r="I11" s="88"/>
      <c r="J11" s="89"/>
      <c r="K11" s="90"/>
      <c r="L11" s="91"/>
      <c r="M11" s="92"/>
      <c r="N11" s="92"/>
      <c r="O11" s="92"/>
      <c r="P11" s="92"/>
      <c r="Q11" s="92"/>
      <c r="R11" s="92"/>
      <c r="S11" s="92"/>
    </row>
    <row r="12" spans="1:29" ht="14.25" thickBot="1">
      <c r="A12" s="68">
        <f>A4</f>
        <v>6</v>
      </c>
      <c r="B12" s="68" t="s">
        <v>166</v>
      </c>
      <c r="C12" s="68">
        <f>C4</f>
        <v>26</v>
      </c>
      <c r="D12" s="68" t="s">
        <v>167</v>
      </c>
      <c r="E12" s="93" t="s">
        <v>255</v>
      </c>
      <c r="F12" s="93" t="s">
        <v>256</v>
      </c>
      <c r="G12" s="93" t="s">
        <v>257</v>
      </c>
      <c r="H12" s="93"/>
      <c r="I12" s="94" t="s">
        <v>170</v>
      </c>
      <c r="J12" s="93"/>
      <c r="K12" s="421" t="s">
        <v>195</v>
      </c>
      <c r="L12" s="421"/>
      <c r="M12" s="421"/>
      <c r="N12" s="421"/>
      <c r="O12" s="421"/>
      <c r="P12" s="421"/>
      <c r="Q12" s="421"/>
      <c r="R12" s="421"/>
      <c r="S12" s="421"/>
      <c r="T12" s="69" t="s">
        <v>171</v>
      </c>
      <c r="U12" s="68"/>
      <c r="V12" s="68"/>
      <c r="W12" s="316" t="s">
        <v>196</v>
      </c>
      <c r="X12" s="316"/>
      <c r="Y12" s="316"/>
      <c r="Z12" s="316"/>
      <c r="AA12" s="316"/>
      <c r="AB12" s="316"/>
      <c r="AC12" s="68"/>
    </row>
    <row r="13" spans="1:29" ht="13.5">
      <c r="A13" s="317" t="s">
        <v>172</v>
      </c>
      <c r="B13" s="319" t="s">
        <v>173</v>
      </c>
      <c r="C13" s="320"/>
      <c r="D13" s="321"/>
      <c r="E13" s="422" t="s">
        <v>174</v>
      </c>
      <c r="F13" s="423"/>
      <c r="G13" s="423"/>
      <c r="H13" s="423"/>
      <c r="I13" s="423"/>
      <c r="J13" s="423"/>
      <c r="K13" s="423"/>
      <c r="L13" s="423"/>
      <c r="M13" s="423"/>
      <c r="N13" s="423"/>
      <c r="O13" s="423"/>
      <c r="P13" s="423"/>
      <c r="Q13" s="423"/>
      <c r="R13" s="423"/>
      <c r="S13" s="423"/>
      <c r="T13" s="325" t="s">
        <v>175</v>
      </c>
      <c r="U13" s="326"/>
      <c r="V13" s="326"/>
      <c r="W13" s="326"/>
      <c r="X13" s="326"/>
      <c r="Y13" s="326"/>
      <c r="Z13" s="326"/>
      <c r="AA13" s="326"/>
      <c r="AB13" s="326"/>
      <c r="AC13" s="329"/>
    </row>
    <row r="14" spans="1:29" ht="14.25" thickBot="1">
      <c r="A14" s="318"/>
      <c r="B14" s="322"/>
      <c r="C14" s="323"/>
      <c r="D14" s="324"/>
      <c r="E14" s="424"/>
      <c r="F14" s="425"/>
      <c r="G14" s="425"/>
      <c r="H14" s="425"/>
      <c r="I14" s="425"/>
      <c r="J14" s="425"/>
      <c r="K14" s="425"/>
      <c r="L14" s="425"/>
      <c r="M14" s="425"/>
      <c r="N14" s="425"/>
      <c r="O14" s="425"/>
      <c r="P14" s="425"/>
      <c r="Q14" s="425"/>
      <c r="R14" s="425"/>
      <c r="S14" s="425"/>
      <c r="T14" s="330" t="s">
        <v>183</v>
      </c>
      <c r="U14" s="330"/>
      <c r="V14" s="330"/>
      <c r="W14" s="330"/>
      <c r="X14" s="330"/>
      <c r="Y14" s="327" t="s">
        <v>184</v>
      </c>
      <c r="Z14" s="328"/>
      <c r="AA14" s="328"/>
      <c r="AB14" s="328"/>
      <c r="AC14" s="331"/>
    </row>
    <row r="15" spans="1:29" ht="14.25" thickTop="1">
      <c r="A15" s="71">
        <v>1</v>
      </c>
      <c r="B15" s="337"/>
      <c r="C15" s="338"/>
      <c r="D15" s="339"/>
      <c r="E15" s="418" t="s">
        <v>219</v>
      </c>
      <c r="F15" s="419"/>
      <c r="G15" s="419"/>
      <c r="H15" s="419"/>
      <c r="I15" s="419"/>
      <c r="J15" s="420"/>
      <c r="K15" s="420"/>
      <c r="L15" s="84" t="s">
        <v>179</v>
      </c>
      <c r="M15" s="420"/>
      <c r="N15" s="420"/>
      <c r="O15" s="420" t="s">
        <v>196</v>
      </c>
      <c r="P15" s="420"/>
      <c r="Q15" s="420"/>
      <c r="R15" s="420"/>
      <c r="S15" s="420"/>
      <c r="T15" s="512" t="str">
        <f>O16</f>
        <v>岡小SSS</v>
      </c>
      <c r="U15" s="512"/>
      <c r="V15" s="512"/>
      <c r="W15" s="512"/>
      <c r="X15" s="512"/>
      <c r="Y15" s="513" t="str">
        <f>E16</f>
        <v>清水クラブSS</v>
      </c>
      <c r="Z15" s="514"/>
      <c r="AA15" s="514"/>
      <c r="AB15" s="514"/>
      <c r="AC15" s="515"/>
    </row>
    <row r="16" spans="1:29" ht="13.5">
      <c r="A16" s="73">
        <v>2</v>
      </c>
      <c r="B16" s="346"/>
      <c r="C16" s="335"/>
      <c r="D16" s="347"/>
      <c r="E16" s="516" t="s">
        <v>233</v>
      </c>
      <c r="F16" s="517"/>
      <c r="G16" s="517"/>
      <c r="H16" s="517"/>
      <c r="I16" s="517"/>
      <c r="J16" s="518"/>
      <c r="K16" s="518"/>
      <c r="L16" s="131" t="s">
        <v>179</v>
      </c>
      <c r="M16" s="518"/>
      <c r="N16" s="518"/>
      <c r="O16" s="518" t="s">
        <v>211</v>
      </c>
      <c r="P16" s="518"/>
      <c r="Q16" s="518"/>
      <c r="R16" s="518"/>
      <c r="S16" s="518"/>
      <c r="T16" s="332" t="str">
        <f>E15</f>
        <v>庵原SC</v>
      </c>
      <c r="U16" s="333"/>
      <c r="V16" s="333"/>
      <c r="W16" s="333"/>
      <c r="X16" s="333"/>
      <c r="Y16" s="334" t="str">
        <f>O15</f>
        <v>袖師SSS</v>
      </c>
      <c r="Z16" s="335"/>
      <c r="AA16" s="335"/>
      <c r="AB16" s="335"/>
      <c r="AC16" s="336"/>
    </row>
    <row r="17" spans="1:29" ht="13.5">
      <c r="A17" s="73">
        <v>3</v>
      </c>
      <c r="B17" s="346"/>
      <c r="C17" s="335"/>
      <c r="D17" s="347"/>
      <c r="E17" s="415"/>
      <c r="F17" s="416"/>
      <c r="G17" s="416"/>
      <c r="H17" s="416"/>
      <c r="I17" s="416"/>
      <c r="J17" s="417"/>
      <c r="K17" s="417"/>
      <c r="L17" s="85"/>
      <c r="M17" s="417"/>
      <c r="N17" s="417"/>
      <c r="O17" s="417"/>
      <c r="P17" s="417"/>
      <c r="Q17" s="417"/>
      <c r="R17" s="417"/>
      <c r="S17" s="417"/>
      <c r="T17" s="333"/>
      <c r="U17" s="333"/>
      <c r="V17" s="333"/>
      <c r="W17" s="333"/>
      <c r="X17" s="333"/>
      <c r="Y17" s="334"/>
      <c r="Z17" s="335"/>
      <c r="AA17" s="335"/>
      <c r="AB17" s="335"/>
      <c r="AC17" s="336"/>
    </row>
    <row r="18" spans="1:29" ht="14.25" thickBot="1">
      <c r="A18" s="75">
        <v>4</v>
      </c>
      <c r="B18" s="350"/>
      <c r="C18" s="351"/>
      <c r="D18" s="352"/>
      <c r="E18" s="509"/>
      <c r="F18" s="510"/>
      <c r="G18" s="510"/>
      <c r="H18" s="510"/>
      <c r="I18" s="510"/>
      <c r="J18" s="511"/>
      <c r="K18" s="511"/>
      <c r="L18" s="86"/>
      <c r="M18" s="511"/>
      <c r="N18" s="511"/>
      <c r="O18" s="511"/>
      <c r="P18" s="511"/>
      <c r="Q18" s="511"/>
      <c r="R18" s="511"/>
      <c r="S18" s="511"/>
      <c r="T18" s="355"/>
      <c r="U18" s="355"/>
      <c r="V18" s="355"/>
      <c r="W18" s="355"/>
      <c r="X18" s="355"/>
      <c r="Y18" s="350"/>
      <c r="Z18" s="351"/>
      <c r="AA18" s="351"/>
      <c r="AB18" s="351"/>
      <c r="AC18" s="356"/>
    </row>
    <row r="19" spans="1:19" ht="13.5">
      <c r="A19" s="79"/>
      <c r="B19" s="79"/>
      <c r="C19" s="79"/>
      <c r="D19" s="79"/>
      <c r="E19" s="90"/>
      <c r="F19" s="90"/>
      <c r="G19" s="90"/>
      <c r="H19" s="90"/>
      <c r="I19" s="90"/>
      <c r="J19" s="90"/>
      <c r="K19" s="90"/>
      <c r="L19" s="90"/>
      <c r="M19" s="92"/>
      <c r="N19" s="92"/>
      <c r="O19" s="92"/>
      <c r="P19" s="92"/>
      <c r="Q19" s="92"/>
      <c r="R19" s="92"/>
      <c r="S19" s="92"/>
    </row>
    <row r="20" spans="1:29" ht="14.25" thickBot="1">
      <c r="A20" s="68">
        <f>A12</f>
        <v>6</v>
      </c>
      <c r="B20" s="68" t="s">
        <v>166</v>
      </c>
      <c r="C20" s="68">
        <f>C12</f>
        <v>26</v>
      </c>
      <c r="D20" s="68" t="s">
        <v>167</v>
      </c>
      <c r="E20" s="68" t="s">
        <v>168</v>
      </c>
      <c r="F20" s="68" t="s">
        <v>176</v>
      </c>
      <c r="G20" s="68" t="s">
        <v>169</v>
      </c>
      <c r="H20" s="68"/>
      <c r="I20" s="107" t="s">
        <v>170</v>
      </c>
      <c r="J20" s="106"/>
      <c r="K20" s="519" t="s">
        <v>378</v>
      </c>
      <c r="L20" s="519"/>
      <c r="M20" s="519"/>
      <c r="N20" s="519"/>
      <c r="O20" s="519"/>
      <c r="P20" s="519"/>
      <c r="Q20" s="519"/>
      <c r="R20" s="519"/>
      <c r="S20" s="519"/>
      <c r="T20" s="107" t="s">
        <v>171</v>
      </c>
      <c r="U20" s="106"/>
      <c r="V20" s="106"/>
      <c r="W20" s="520" t="s">
        <v>379</v>
      </c>
      <c r="X20" s="520"/>
      <c r="Y20" s="520"/>
      <c r="Z20" s="520"/>
      <c r="AA20" s="520"/>
      <c r="AB20" s="520"/>
      <c r="AC20" s="106"/>
    </row>
    <row r="21" spans="1:29" ht="13.5">
      <c r="A21" s="317" t="s">
        <v>172</v>
      </c>
      <c r="B21" s="319" t="s">
        <v>173</v>
      </c>
      <c r="C21" s="320"/>
      <c r="D21" s="321"/>
      <c r="E21" s="325" t="s">
        <v>174</v>
      </c>
      <c r="F21" s="326"/>
      <c r="G21" s="326"/>
      <c r="H21" s="326"/>
      <c r="I21" s="326"/>
      <c r="J21" s="326"/>
      <c r="K21" s="326"/>
      <c r="L21" s="326"/>
      <c r="M21" s="326"/>
      <c r="N21" s="326"/>
      <c r="O21" s="326"/>
      <c r="P21" s="326"/>
      <c r="Q21" s="326"/>
      <c r="R21" s="326"/>
      <c r="S21" s="326"/>
      <c r="T21" s="325" t="s">
        <v>175</v>
      </c>
      <c r="U21" s="326"/>
      <c r="V21" s="326"/>
      <c r="W21" s="326"/>
      <c r="X21" s="326"/>
      <c r="Y21" s="326"/>
      <c r="Z21" s="326"/>
      <c r="AA21" s="326"/>
      <c r="AB21" s="326"/>
      <c r="AC21" s="329"/>
    </row>
    <row r="22" spans="1:29" ht="14.25" thickBot="1">
      <c r="A22" s="318"/>
      <c r="B22" s="322"/>
      <c r="C22" s="323"/>
      <c r="D22" s="324"/>
      <c r="E22" s="327"/>
      <c r="F22" s="328"/>
      <c r="G22" s="328"/>
      <c r="H22" s="328"/>
      <c r="I22" s="328"/>
      <c r="J22" s="328"/>
      <c r="K22" s="328"/>
      <c r="L22" s="328"/>
      <c r="M22" s="328"/>
      <c r="N22" s="328"/>
      <c r="O22" s="328"/>
      <c r="P22" s="328"/>
      <c r="Q22" s="328"/>
      <c r="R22" s="328"/>
      <c r="S22" s="328"/>
      <c r="T22" s="330" t="s">
        <v>183</v>
      </c>
      <c r="U22" s="330"/>
      <c r="V22" s="330"/>
      <c r="W22" s="330"/>
      <c r="X22" s="330"/>
      <c r="Y22" s="327" t="s">
        <v>184</v>
      </c>
      <c r="Z22" s="328"/>
      <c r="AA22" s="328"/>
      <c r="AB22" s="328"/>
      <c r="AC22" s="331"/>
    </row>
    <row r="23" spans="1:29" ht="14.25" thickTop="1">
      <c r="A23" s="71">
        <v>1</v>
      </c>
      <c r="B23" s="337"/>
      <c r="C23" s="338"/>
      <c r="D23" s="339"/>
      <c r="E23" s="340" t="s">
        <v>180</v>
      </c>
      <c r="F23" s="341"/>
      <c r="G23" s="341"/>
      <c r="H23" s="341"/>
      <c r="I23" s="341"/>
      <c r="J23" s="357"/>
      <c r="K23" s="357"/>
      <c r="L23" s="82" t="s">
        <v>179</v>
      </c>
      <c r="M23" s="357"/>
      <c r="N23" s="357"/>
      <c r="O23" s="357" t="s">
        <v>197</v>
      </c>
      <c r="P23" s="357"/>
      <c r="Q23" s="357"/>
      <c r="R23" s="357"/>
      <c r="S23" s="357"/>
      <c r="T23" s="512" t="str">
        <f>O24</f>
        <v>有度FC</v>
      </c>
      <c r="U23" s="512"/>
      <c r="V23" s="512"/>
      <c r="W23" s="512"/>
      <c r="X23" s="512"/>
      <c r="Y23" s="513" t="str">
        <f>E24</f>
        <v>入江SSS</v>
      </c>
      <c r="Z23" s="514"/>
      <c r="AA23" s="514"/>
      <c r="AB23" s="514"/>
      <c r="AC23" s="515"/>
    </row>
    <row r="24" spans="1:29" ht="13.5">
      <c r="A24" s="73">
        <v>2</v>
      </c>
      <c r="B24" s="346"/>
      <c r="C24" s="335"/>
      <c r="D24" s="347"/>
      <c r="E24" s="506" t="s">
        <v>206</v>
      </c>
      <c r="F24" s="507"/>
      <c r="G24" s="507"/>
      <c r="H24" s="507"/>
      <c r="I24" s="507"/>
      <c r="J24" s="508"/>
      <c r="K24" s="508"/>
      <c r="L24" s="132" t="s">
        <v>179</v>
      </c>
      <c r="M24" s="508"/>
      <c r="N24" s="508"/>
      <c r="O24" s="508" t="s">
        <v>217</v>
      </c>
      <c r="P24" s="508"/>
      <c r="Q24" s="508"/>
      <c r="R24" s="508"/>
      <c r="S24" s="508"/>
      <c r="T24" s="332" t="str">
        <f>E23</f>
        <v>由比SSS</v>
      </c>
      <c r="U24" s="333"/>
      <c r="V24" s="333"/>
      <c r="W24" s="333"/>
      <c r="X24" s="333"/>
      <c r="Y24" s="334" t="str">
        <f>O23</f>
        <v>浜田SSS</v>
      </c>
      <c r="Z24" s="335"/>
      <c r="AA24" s="335"/>
      <c r="AB24" s="335"/>
      <c r="AC24" s="336"/>
    </row>
    <row r="25" spans="1:29" ht="13.5">
      <c r="A25" s="73">
        <v>3</v>
      </c>
      <c r="B25" s="346"/>
      <c r="C25" s="335"/>
      <c r="D25" s="347"/>
      <c r="E25" s="348"/>
      <c r="F25" s="349"/>
      <c r="G25" s="349"/>
      <c r="H25" s="349"/>
      <c r="I25" s="349"/>
      <c r="J25" s="335"/>
      <c r="K25" s="335"/>
      <c r="L25" s="74"/>
      <c r="M25" s="335"/>
      <c r="N25" s="335"/>
      <c r="O25" s="335"/>
      <c r="P25" s="335"/>
      <c r="Q25" s="335"/>
      <c r="R25" s="335"/>
      <c r="S25" s="335"/>
      <c r="T25" s="333"/>
      <c r="U25" s="333"/>
      <c r="V25" s="333"/>
      <c r="W25" s="333"/>
      <c r="X25" s="333"/>
      <c r="Y25" s="334"/>
      <c r="Z25" s="335"/>
      <c r="AA25" s="335"/>
      <c r="AB25" s="335"/>
      <c r="AC25" s="336"/>
    </row>
    <row r="26" spans="1:29" ht="14.25" thickBot="1">
      <c r="A26" s="75">
        <v>4</v>
      </c>
      <c r="B26" s="350"/>
      <c r="C26" s="351"/>
      <c r="D26" s="352"/>
      <c r="E26" s="353"/>
      <c r="F26" s="354"/>
      <c r="G26" s="354"/>
      <c r="H26" s="354"/>
      <c r="I26" s="354"/>
      <c r="J26" s="351"/>
      <c r="K26" s="351"/>
      <c r="L26" s="76"/>
      <c r="M26" s="351"/>
      <c r="N26" s="351"/>
      <c r="O26" s="351"/>
      <c r="P26" s="351"/>
      <c r="Q26" s="351"/>
      <c r="R26" s="351"/>
      <c r="S26" s="351"/>
      <c r="T26" s="355"/>
      <c r="U26" s="355"/>
      <c r="V26" s="355"/>
      <c r="W26" s="355"/>
      <c r="X26" s="355"/>
      <c r="Y26" s="350"/>
      <c r="Z26" s="351"/>
      <c r="AA26" s="351"/>
      <c r="AB26" s="351"/>
      <c r="AC26" s="356"/>
    </row>
    <row r="27" spans="1:12" ht="13.5">
      <c r="A27" s="79"/>
      <c r="B27" s="79"/>
      <c r="C27" s="79"/>
      <c r="D27" s="79"/>
      <c r="E27" s="79"/>
      <c r="F27" s="79"/>
      <c r="G27" s="79"/>
      <c r="H27" s="79"/>
      <c r="I27" s="79"/>
      <c r="J27" s="79"/>
      <c r="K27" s="79"/>
      <c r="L27" s="79"/>
    </row>
    <row r="28" spans="1:29" ht="14.25" thickBot="1">
      <c r="A28" s="68">
        <f>A12</f>
        <v>6</v>
      </c>
      <c r="B28" s="68" t="s">
        <v>166</v>
      </c>
      <c r="C28" s="68">
        <f>C12</f>
        <v>26</v>
      </c>
      <c r="D28" s="68" t="s">
        <v>167</v>
      </c>
      <c r="E28" s="68" t="s">
        <v>168</v>
      </c>
      <c r="F28" s="68" t="s">
        <v>176</v>
      </c>
      <c r="G28" s="68" t="s">
        <v>169</v>
      </c>
      <c r="H28" s="68"/>
      <c r="I28" s="69" t="s">
        <v>170</v>
      </c>
      <c r="J28" s="68"/>
      <c r="K28" s="315" t="s">
        <v>249</v>
      </c>
      <c r="L28" s="315"/>
      <c r="M28" s="315"/>
      <c r="N28" s="315"/>
      <c r="O28" s="315"/>
      <c r="P28" s="315"/>
      <c r="Q28" s="315"/>
      <c r="R28" s="315"/>
      <c r="S28" s="315"/>
      <c r="T28" s="69" t="s">
        <v>171</v>
      </c>
      <c r="U28" s="68"/>
      <c r="V28" s="68"/>
      <c r="W28" s="316" t="s">
        <v>214</v>
      </c>
      <c r="X28" s="316"/>
      <c r="Y28" s="316"/>
      <c r="Z28" s="316"/>
      <c r="AA28" s="316"/>
      <c r="AB28" s="316"/>
      <c r="AC28" s="68"/>
    </row>
    <row r="29" spans="1:29" ht="13.5">
      <c r="A29" s="317" t="s">
        <v>172</v>
      </c>
      <c r="B29" s="319" t="s">
        <v>173</v>
      </c>
      <c r="C29" s="320"/>
      <c r="D29" s="321"/>
      <c r="E29" s="325" t="s">
        <v>174</v>
      </c>
      <c r="F29" s="326"/>
      <c r="G29" s="326"/>
      <c r="H29" s="326"/>
      <c r="I29" s="326"/>
      <c r="J29" s="326"/>
      <c r="K29" s="326"/>
      <c r="L29" s="326"/>
      <c r="M29" s="326"/>
      <c r="N29" s="326"/>
      <c r="O29" s="326"/>
      <c r="P29" s="326"/>
      <c r="Q29" s="326"/>
      <c r="R29" s="326"/>
      <c r="S29" s="326"/>
      <c r="T29" s="325" t="s">
        <v>175</v>
      </c>
      <c r="U29" s="326"/>
      <c r="V29" s="326"/>
      <c r="W29" s="326"/>
      <c r="X29" s="326"/>
      <c r="Y29" s="326"/>
      <c r="Z29" s="326"/>
      <c r="AA29" s="326"/>
      <c r="AB29" s="326"/>
      <c r="AC29" s="329"/>
    </row>
    <row r="30" spans="1:29" ht="14.25" thickBot="1">
      <c r="A30" s="318"/>
      <c r="B30" s="322"/>
      <c r="C30" s="323"/>
      <c r="D30" s="324"/>
      <c r="E30" s="327"/>
      <c r="F30" s="328"/>
      <c r="G30" s="328"/>
      <c r="H30" s="328"/>
      <c r="I30" s="328"/>
      <c r="J30" s="328"/>
      <c r="K30" s="328"/>
      <c r="L30" s="328"/>
      <c r="M30" s="328"/>
      <c r="N30" s="328"/>
      <c r="O30" s="328"/>
      <c r="P30" s="328"/>
      <c r="Q30" s="328"/>
      <c r="R30" s="328"/>
      <c r="S30" s="328"/>
      <c r="T30" s="330" t="s">
        <v>183</v>
      </c>
      <c r="U30" s="330"/>
      <c r="V30" s="330"/>
      <c r="W30" s="330"/>
      <c r="X30" s="330"/>
      <c r="Y30" s="327" t="s">
        <v>184</v>
      </c>
      <c r="Z30" s="328"/>
      <c r="AA30" s="328"/>
      <c r="AB30" s="328"/>
      <c r="AC30" s="331"/>
    </row>
    <row r="31" spans="1:29" ht="14.25" thickTop="1">
      <c r="A31" s="71">
        <v>1</v>
      </c>
      <c r="B31" s="337"/>
      <c r="C31" s="338"/>
      <c r="D31" s="339"/>
      <c r="E31" s="340" t="s">
        <v>203</v>
      </c>
      <c r="F31" s="341"/>
      <c r="G31" s="341"/>
      <c r="H31" s="341"/>
      <c r="I31" s="341"/>
      <c r="J31" s="338"/>
      <c r="K31" s="338"/>
      <c r="L31" s="72" t="s">
        <v>182</v>
      </c>
      <c r="M31" s="338"/>
      <c r="N31" s="338"/>
      <c r="O31" s="338" t="s">
        <v>208</v>
      </c>
      <c r="P31" s="338"/>
      <c r="Q31" s="338"/>
      <c r="R31" s="338"/>
      <c r="S31" s="338"/>
      <c r="T31" s="342" t="str">
        <f>O32</f>
        <v>三保FC</v>
      </c>
      <c r="U31" s="342"/>
      <c r="V31" s="342"/>
      <c r="W31" s="342"/>
      <c r="X31" s="342"/>
      <c r="Y31" s="343" t="str">
        <f>E32</f>
        <v>SALFUS oRs</v>
      </c>
      <c r="Z31" s="344"/>
      <c r="AA31" s="344"/>
      <c r="AB31" s="344"/>
      <c r="AC31" s="345"/>
    </row>
    <row r="32" spans="1:29" ht="13.5">
      <c r="A32" s="73">
        <v>2</v>
      </c>
      <c r="B32" s="346"/>
      <c r="C32" s="335"/>
      <c r="D32" s="347"/>
      <c r="E32" s="348" t="s">
        <v>456</v>
      </c>
      <c r="F32" s="349"/>
      <c r="G32" s="349"/>
      <c r="H32" s="349"/>
      <c r="I32" s="349"/>
      <c r="J32" s="335"/>
      <c r="K32" s="335"/>
      <c r="L32" s="74" t="s">
        <v>182</v>
      </c>
      <c r="M32" s="335"/>
      <c r="N32" s="335"/>
      <c r="O32" s="335" t="s">
        <v>214</v>
      </c>
      <c r="P32" s="335"/>
      <c r="Q32" s="335"/>
      <c r="R32" s="335"/>
      <c r="S32" s="335"/>
      <c r="T32" s="332" t="str">
        <f>E31</f>
        <v>VALOR FC</v>
      </c>
      <c r="U32" s="333"/>
      <c r="V32" s="333"/>
      <c r="W32" s="333"/>
      <c r="X32" s="333"/>
      <c r="Y32" s="334" t="str">
        <f>O31</f>
        <v>辻SSS</v>
      </c>
      <c r="Z32" s="335"/>
      <c r="AA32" s="335"/>
      <c r="AB32" s="335"/>
      <c r="AC32" s="336"/>
    </row>
    <row r="33" spans="1:29" ht="13.5">
      <c r="A33" s="73">
        <v>3</v>
      </c>
      <c r="B33" s="346"/>
      <c r="C33" s="335"/>
      <c r="D33" s="347"/>
      <c r="E33" s="348"/>
      <c r="F33" s="349"/>
      <c r="G33" s="349"/>
      <c r="H33" s="349"/>
      <c r="I33" s="349"/>
      <c r="J33" s="335"/>
      <c r="K33" s="335"/>
      <c r="L33" s="74"/>
      <c r="M33" s="335"/>
      <c r="N33" s="335"/>
      <c r="O33" s="335"/>
      <c r="P33" s="335"/>
      <c r="Q33" s="335"/>
      <c r="R33" s="335"/>
      <c r="S33" s="335"/>
      <c r="T33" s="333"/>
      <c r="U33" s="333"/>
      <c r="V33" s="333"/>
      <c r="W33" s="333"/>
      <c r="X33" s="333"/>
      <c r="Y33" s="334"/>
      <c r="Z33" s="335"/>
      <c r="AA33" s="335"/>
      <c r="AB33" s="335"/>
      <c r="AC33" s="336"/>
    </row>
    <row r="34" spans="1:29" ht="14.25" thickBot="1">
      <c r="A34" s="75">
        <v>4</v>
      </c>
      <c r="B34" s="350"/>
      <c r="C34" s="351"/>
      <c r="D34" s="352"/>
      <c r="E34" s="353"/>
      <c r="F34" s="354"/>
      <c r="G34" s="354"/>
      <c r="H34" s="354"/>
      <c r="I34" s="354"/>
      <c r="J34" s="351"/>
      <c r="K34" s="351"/>
      <c r="L34" s="76"/>
      <c r="M34" s="351"/>
      <c r="N34" s="351"/>
      <c r="O34" s="351"/>
      <c r="P34" s="351"/>
      <c r="Q34" s="351"/>
      <c r="R34" s="351"/>
      <c r="S34" s="351"/>
      <c r="T34" s="355"/>
      <c r="U34" s="355"/>
      <c r="V34" s="355"/>
      <c r="W34" s="355"/>
      <c r="X34" s="355"/>
      <c r="Y34" s="350"/>
      <c r="Z34" s="351"/>
      <c r="AA34" s="351"/>
      <c r="AB34" s="351"/>
      <c r="AC34" s="356"/>
    </row>
  </sheetData>
  <sheetProtection/>
  <mergeCells count="146">
    <mergeCell ref="Y33:AC33"/>
    <mergeCell ref="B34:D34"/>
    <mergeCell ref="E34:I34"/>
    <mergeCell ref="J34:K34"/>
    <mergeCell ref="M34:N34"/>
    <mergeCell ref="O34:S34"/>
    <mergeCell ref="T34:X34"/>
    <mergeCell ref="Y34:AC34"/>
    <mergeCell ref="B33:D33"/>
    <mergeCell ref="E33:I33"/>
    <mergeCell ref="J33:K33"/>
    <mergeCell ref="M33:N33"/>
    <mergeCell ref="O33:S33"/>
    <mergeCell ref="T33:X33"/>
    <mergeCell ref="Y31:AC31"/>
    <mergeCell ref="B32:D32"/>
    <mergeCell ref="E32:I32"/>
    <mergeCell ref="J32:K32"/>
    <mergeCell ref="M32:N32"/>
    <mergeCell ref="O32:S32"/>
    <mergeCell ref="Y30:AC30"/>
    <mergeCell ref="T32:X32"/>
    <mergeCell ref="Y32:AC32"/>
    <mergeCell ref="B31:D31"/>
    <mergeCell ref="E31:I31"/>
    <mergeCell ref="J31:K31"/>
    <mergeCell ref="M31:N31"/>
    <mergeCell ref="O31:S31"/>
    <mergeCell ref="T31:X31"/>
    <mergeCell ref="Y26:AC26"/>
    <mergeCell ref="B25:D25"/>
    <mergeCell ref="E25:I25"/>
    <mergeCell ref="K28:S28"/>
    <mergeCell ref="W28:AB28"/>
    <mergeCell ref="A29:A30"/>
    <mergeCell ref="B29:D30"/>
    <mergeCell ref="E29:S30"/>
    <mergeCell ref="T29:AC29"/>
    <mergeCell ref="T30:X30"/>
    <mergeCell ref="B26:D26"/>
    <mergeCell ref="E26:I26"/>
    <mergeCell ref="J26:K26"/>
    <mergeCell ref="M26:N26"/>
    <mergeCell ref="O26:S26"/>
    <mergeCell ref="T26:X26"/>
    <mergeCell ref="J25:K25"/>
    <mergeCell ref="M25:N25"/>
    <mergeCell ref="O25:S25"/>
    <mergeCell ref="T25:X25"/>
    <mergeCell ref="Y23:AC23"/>
    <mergeCell ref="B24:D24"/>
    <mergeCell ref="Y25:AC25"/>
    <mergeCell ref="T24:X24"/>
    <mergeCell ref="Y24:AC24"/>
    <mergeCell ref="B23:D23"/>
    <mergeCell ref="E23:I23"/>
    <mergeCell ref="J23:K23"/>
    <mergeCell ref="M23:N23"/>
    <mergeCell ref="O23:S23"/>
    <mergeCell ref="T23:X23"/>
    <mergeCell ref="K20:S20"/>
    <mergeCell ref="W20:AB20"/>
    <mergeCell ref="A21:A22"/>
    <mergeCell ref="B21:D22"/>
    <mergeCell ref="E21:S22"/>
    <mergeCell ref="T21:AC21"/>
    <mergeCell ref="T22:X22"/>
    <mergeCell ref="Y22:AC22"/>
    <mergeCell ref="Y17:AC17"/>
    <mergeCell ref="B18:D18"/>
    <mergeCell ref="E18:I18"/>
    <mergeCell ref="J18:K18"/>
    <mergeCell ref="M18:N18"/>
    <mergeCell ref="O18:S18"/>
    <mergeCell ref="T18:X18"/>
    <mergeCell ref="Y18:AC18"/>
    <mergeCell ref="B17:D17"/>
    <mergeCell ref="E17:I17"/>
    <mergeCell ref="J17:K17"/>
    <mergeCell ref="M17:N17"/>
    <mergeCell ref="O17:S17"/>
    <mergeCell ref="T17:X17"/>
    <mergeCell ref="Y15:AC15"/>
    <mergeCell ref="B16:D16"/>
    <mergeCell ref="E16:I16"/>
    <mergeCell ref="J16:K16"/>
    <mergeCell ref="M16:N16"/>
    <mergeCell ref="O16:S16"/>
    <mergeCell ref="T16:X16"/>
    <mergeCell ref="Y16:AC16"/>
    <mergeCell ref="B15:D15"/>
    <mergeCell ref="E15:I15"/>
    <mergeCell ref="J15:K15"/>
    <mergeCell ref="M15:N15"/>
    <mergeCell ref="O15:S15"/>
    <mergeCell ref="T15:X15"/>
    <mergeCell ref="K12:S12"/>
    <mergeCell ref="W12:AB12"/>
    <mergeCell ref="A13:A14"/>
    <mergeCell ref="B13:D14"/>
    <mergeCell ref="E13:S14"/>
    <mergeCell ref="T13:AC13"/>
    <mergeCell ref="T14:X14"/>
    <mergeCell ref="Y14:AC14"/>
    <mergeCell ref="Y9:AC9"/>
    <mergeCell ref="B10:D10"/>
    <mergeCell ref="E10:I10"/>
    <mergeCell ref="J10:K10"/>
    <mergeCell ref="M10:N10"/>
    <mergeCell ref="O10:S10"/>
    <mergeCell ref="T10:X10"/>
    <mergeCell ref="Y10:AC10"/>
    <mergeCell ref="B9:D9"/>
    <mergeCell ref="E9:I9"/>
    <mergeCell ref="J9:K9"/>
    <mergeCell ref="M9:N9"/>
    <mergeCell ref="O9:S9"/>
    <mergeCell ref="T9:X9"/>
    <mergeCell ref="Y7:AC7"/>
    <mergeCell ref="B8:D8"/>
    <mergeCell ref="E8:I8"/>
    <mergeCell ref="J8:K8"/>
    <mergeCell ref="M8:N8"/>
    <mergeCell ref="O8:S8"/>
    <mergeCell ref="B7:D7"/>
    <mergeCell ref="E7:I7"/>
    <mergeCell ref="J7:K7"/>
    <mergeCell ref="M7:N7"/>
    <mergeCell ref="O7:S7"/>
    <mergeCell ref="T7:X7"/>
    <mergeCell ref="E5:S6"/>
    <mergeCell ref="T5:AC5"/>
    <mergeCell ref="T6:X6"/>
    <mergeCell ref="Y6:AC6"/>
    <mergeCell ref="T8:X8"/>
    <mergeCell ref="Y8:AC8"/>
    <mergeCell ref="E24:I24"/>
    <mergeCell ref="J24:K24"/>
    <mergeCell ref="M24:N24"/>
    <mergeCell ref="O24:S24"/>
    <mergeCell ref="A1:AB1"/>
    <mergeCell ref="A3:AB3"/>
    <mergeCell ref="K4:S4"/>
    <mergeCell ref="W4:AB4"/>
    <mergeCell ref="A5:A6"/>
    <mergeCell ref="B5:D6"/>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tabColor rgb="FF00B050"/>
  </sheetPr>
  <dimension ref="A1:AC12"/>
  <sheetViews>
    <sheetView zoomScalePageLayoutView="0" workbookViewId="0" topLeftCell="A1">
      <selection activeCell="W22" sqref="W22"/>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8" ht="18.7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row>
    <row r="4" spans="1:29" ht="14.25" thickBot="1">
      <c r="A4" s="164">
        <v>6</v>
      </c>
      <c r="B4" s="164" t="s">
        <v>405</v>
      </c>
      <c r="C4" s="164">
        <v>28</v>
      </c>
      <c r="D4" s="164" t="s">
        <v>406</v>
      </c>
      <c r="E4" s="164" t="s">
        <v>407</v>
      </c>
      <c r="F4" s="164" t="s">
        <v>433</v>
      </c>
      <c r="G4" s="164" t="s">
        <v>409</v>
      </c>
      <c r="H4" s="164"/>
      <c r="I4" s="165" t="s">
        <v>410</v>
      </c>
      <c r="J4" s="164"/>
      <c r="K4" s="495" t="s">
        <v>430</v>
      </c>
      <c r="L4" s="495"/>
      <c r="M4" s="495"/>
      <c r="N4" s="495"/>
      <c r="O4" s="495"/>
      <c r="P4" s="495"/>
      <c r="Q4" s="495"/>
      <c r="R4" s="495"/>
      <c r="S4" s="495"/>
      <c r="T4" s="165" t="s">
        <v>412</v>
      </c>
      <c r="U4" s="164"/>
      <c r="V4" s="164"/>
      <c r="W4" s="496" t="s">
        <v>429</v>
      </c>
      <c r="X4" s="496"/>
      <c r="Y4" s="496"/>
      <c r="Z4" s="496"/>
      <c r="AA4" s="496"/>
      <c r="AB4" s="496"/>
      <c r="AC4" s="68"/>
    </row>
    <row r="5" spans="1:29" ht="13.5">
      <c r="A5" s="317" t="s">
        <v>414</v>
      </c>
      <c r="B5" s="319" t="s">
        <v>415</v>
      </c>
      <c r="C5" s="320"/>
      <c r="D5" s="321"/>
      <c r="E5" s="325" t="s">
        <v>416</v>
      </c>
      <c r="F5" s="326"/>
      <c r="G5" s="326"/>
      <c r="H5" s="326"/>
      <c r="I5" s="326"/>
      <c r="J5" s="326"/>
      <c r="K5" s="326"/>
      <c r="L5" s="326"/>
      <c r="M5" s="326"/>
      <c r="N5" s="326"/>
      <c r="O5" s="326"/>
      <c r="P5" s="326"/>
      <c r="Q5" s="326"/>
      <c r="R5" s="326"/>
      <c r="S5" s="326"/>
      <c r="T5" s="325" t="s">
        <v>417</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418</v>
      </c>
      <c r="U6" s="330"/>
      <c r="V6" s="330"/>
      <c r="W6" s="330"/>
      <c r="X6" s="330"/>
      <c r="Y6" s="327" t="s">
        <v>419</v>
      </c>
      <c r="Z6" s="328"/>
      <c r="AA6" s="328"/>
      <c r="AB6" s="328"/>
      <c r="AC6" s="331"/>
    </row>
    <row r="7" spans="1:29" ht="14.25" thickTop="1">
      <c r="A7" s="71">
        <v>1</v>
      </c>
      <c r="B7" s="337"/>
      <c r="C7" s="338"/>
      <c r="D7" s="339"/>
      <c r="E7" s="340" t="s">
        <v>434</v>
      </c>
      <c r="F7" s="341"/>
      <c r="G7" s="341"/>
      <c r="H7" s="341"/>
      <c r="I7" s="341"/>
      <c r="J7" s="338">
        <v>5</v>
      </c>
      <c r="K7" s="338"/>
      <c r="L7" s="74" t="s">
        <v>420</v>
      </c>
      <c r="M7" s="338">
        <v>0</v>
      </c>
      <c r="N7" s="338"/>
      <c r="O7" s="338" t="s">
        <v>432</v>
      </c>
      <c r="P7" s="338"/>
      <c r="Q7" s="338"/>
      <c r="R7" s="338"/>
      <c r="S7" s="339"/>
      <c r="T7" s="359" t="str">
        <f>E8</f>
        <v>清水クラブSS</v>
      </c>
      <c r="U7" s="342"/>
      <c r="V7" s="342"/>
      <c r="W7" s="342"/>
      <c r="X7" s="342"/>
      <c r="Y7" s="343" t="str">
        <f>O8</f>
        <v>有度FC</v>
      </c>
      <c r="Z7" s="344"/>
      <c r="AA7" s="344"/>
      <c r="AB7" s="344"/>
      <c r="AC7" s="345"/>
    </row>
    <row r="8" spans="1:29" ht="13.5">
      <c r="A8" s="73">
        <v>2</v>
      </c>
      <c r="B8" s="346"/>
      <c r="C8" s="335"/>
      <c r="D8" s="347"/>
      <c r="E8" s="348" t="s">
        <v>435</v>
      </c>
      <c r="F8" s="349"/>
      <c r="G8" s="349"/>
      <c r="H8" s="349"/>
      <c r="I8" s="349"/>
      <c r="J8" s="335">
        <v>1</v>
      </c>
      <c r="K8" s="335"/>
      <c r="L8" s="74" t="s">
        <v>420</v>
      </c>
      <c r="M8" s="335">
        <v>1</v>
      </c>
      <c r="N8" s="335"/>
      <c r="O8" s="335" t="s">
        <v>436</v>
      </c>
      <c r="P8" s="335"/>
      <c r="Q8" s="335"/>
      <c r="R8" s="335"/>
      <c r="S8" s="347"/>
      <c r="T8" s="332" t="str">
        <f>O7</f>
        <v>辻SSS</v>
      </c>
      <c r="U8" s="333"/>
      <c r="V8" s="333"/>
      <c r="W8" s="333"/>
      <c r="X8" s="333"/>
      <c r="Y8" s="346" t="str">
        <f>E7</f>
        <v>清水第八SC</v>
      </c>
      <c r="Z8" s="335"/>
      <c r="AA8" s="335"/>
      <c r="AB8" s="335"/>
      <c r="AC8" s="336"/>
    </row>
    <row r="9" spans="1:29" ht="13.5">
      <c r="A9" s="73">
        <v>3</v>
      </c>
      <c r="B9" s="346"/>
      <c r="C9" s="335"/>
      <c r="D9" s="347"/>
      <c r="E9" s="348" t="s">
        <v>437</v>
      </c>
      <c r="F9" s="349"/>
      <c r="G9" s="349"/>
      <c r="H9" s="349"/>
      <c r="I9" s="349"/>
      <c r="J9" s="344">
        <v>7</v>
      </c>
      <c r="K9" s="344"/>
      <c r="L9" s="74" t="s">
        <v>420</v>
      </c>
      <c r="M9" s="344">
        <v>1</v>
      </c>
      <c r="N9" s="344"/>
      <c r="O9" s="335" t="s">
        <v>438</v>
      </c>
      <c r="P9" s="335"/>
      <c r="Q9" s="335"/>
      <c r="R9" s="335"/>
      <c r="S9" s="347"/>
      <c r="T9" s="332" t="str">
        <f>E10</f>
        <v>清水Fプエルト</v>
      </c>
      <c r="U9" s="333"/>
      <c r="V9" s="333"/>
      <c r="W9" s="333"/>
      <c r="X9" s="333"/>
      <c r="Y9" s="334" t="str">
        <f>O10</f>
        <v>VALOR FC</v>
      </c>
      <c r="Z9" s="335"/>
      <c r="AA9" s="335"/>
      <c r="AB9" s="335"/>
      <c r="AC9" s="336"/>
    </row>
    <row r="10" spans="1:29" ht="13.5">
      <c r="A10" s="73">
        <v>4</v>
      </c>
      <c r="B10" s="346"/>
      <c r="C10" s="521"/>
      <c r="D10" s="522"/>
      <c r="E10" s="348" t="s">
        <v>431</v>
      </c>
      <c r="F10" s="349"/>
      <c r="G10" s="349"/>
      <c r="H10" s="349"/>
      <c r="I10" s="349"/>
      <c r="J10" s="344">
        <v>0</v>
      </c>
      <c r="K10" s="344"/>
      <c r="L10" s="74" t="s">
        <v>420</v>
      </c>
      <c r="M10" s="344">
        <v>3</v>
      </c>
      <c r="N10" s="344"/>
      <c r="O10" s="335" t="s">
        <v>439</v>
      </c>
      <c r="P10" s="335"/>
      <c r="Q10" s="335"/>
      <c r="R10" s="335"/>
      <c r="S10" s="347"/>
      <c r="T10" s="332" t="str">
        <f>E9</f>
        <v>高部JFC</v>
      </c>
      <c r="U10" s="333"/>
      <c r="V10" s="333"/>
      <c r="W10" s="333"/>
      <c r="X10" s="333"/>
      <c r="Y10" s="334" t="str">
        <f>O9</f>
        <v>辻SSS</v>
      </c>
      <c r="Z10" s="335"/>
      <c r="AA10" s="335"/>
      <c r="AB10" s="335"/>
      <c r="AC10" s="336"/>
    </row>
    <row r="11" spans="1:29" ht="13.5">
      <c r="A11" s="73">
        <v>5</v>
      </c>
      <c r="B11" s="346"/>
      <c r="C11" s="521"/>
      <c r="D11" s="522"/>
      <c r="E11" s="348" t="s">
        <v>437</v>
      </c>
      <c r="F11" s="349"/>
      <c r="G11" s="349"/>
      <c r="H11" s="349"/>
      <c r="I11" s="349"/>
      <c r="J11" s="335">
        <v>0</v>
      </c>
      <c r="K11" s="335"/>
      <c r="L11" s="74" t="s">
        <v>420</v>
      </c>
      <c r="M11" s="335">
        <v>0</v>
      </c>
      <c r="N11" s="335"/>
      <c r="O11" s="335" t="s">
        <v>440</v>
      </c>
      <c r="P11" s="335"/>
      <c r="Q11" s="335"/>
      <c r="R11" s="335"/>
      <c r="S11" s="347"/>
      <c r="T11" s="333" t="str">
        <f>O12</f>
        <v>清水ヴァーモス</v>
      </c>
      <c r="U11" s="333"/>
      <c r="V11" s="333"/>
      <c r="W11" s="333"/>
      <c r="X11" s="333"/>
      <c r="Y11" s="346" t="str">
        <f>E12</f>
        <v>RISE SC</v>
      </c>
      <c r="Z11" s="335"/>
      <c r="AA11" s="335"/>
      <c r="AB11" s="335"/>
      <c r="AC11" s="336"/>
    </row>
    <row r="12" spans="1:29" ht="14.25" thickBot="1">
      <c r="A12" s="75">
        <v>6</v>
      </c>
      <c r="B12" s="369"/>
      <c r="C12" s="351"/>
      <c r="D12" s="352"/>
      <c r="E12" s="353" t="s">
        <v>441</v>
      </c>
      <c r="F12" s="354"/>
      <c r="G12" s="354"/>
      <c r="H12" s="354"/>
      <c r="I12" s="354"/>
      <c r="J12" s="351">
        <v>6</v>
      </c>
      <c r="K12" s="351"/>
      <c r="L12" s="76" t="s">
        <v>443</v>
      </c>
      <c r="M12" s="351">
        <v>0</v>
      </c>
      <c r="N12" s="351"/>
      <c r="O12" s="351" t="s">
        <v>442</v>
      </c>
      <c r="P12" s="351"/>
      <c r="Q12" s="351"/>
      <c r="R12" s="351"/>
      <c r="S12" s="351"/>
      <c r="T12" s="355" t="str">
        <f>O11</f>
        <v>清水クラブ</v>
      </c>
      <c r="U12" s="355"/>
      <c r="V12" s="355"/>
      <c r="W12" s="355"/>
      <c r="X12" s="355"/>
      <c r="Y12" s="369" t="str">
        <f>E11</f>
        <v>高部JFC</v>
      </c>
      <c r="Z12" s="351"/>
      <c r="AA12" s="351"/>
      <c r="AB12" s="351"/>
      <c r="AC12" s="356"/>
    </row>
  </sheetData>
  <sheetProtection/>
  <mergeCells count="52">
    <mergeCell ref="A1:AB1"/>
    <mergeCell ref="A3:AB3"/>
    <mergeCell ref="K4:S4"/>
    <mergeCell ref="W4:AB4"/>
    <mergeCell ref="A5:A6"/>
    <mergeCell ref="B5:D6"/>
    <mergeCell ref="E5:S6"/>
    <mergeCell ref="O8:S8"/>
    <mergeCell ref="T8:X8"/>
    <mergeCell ref="Y8:AC8"/>
    <mergeCell ref="T7:X7"/>
    <mergeCell ref="Y7:AC7"/>
    <mergeCell ref="B8:D8"/>
    <mergeCell ref="E8:I8"/>
    <mergeCell ref="B9:D9"/>
    <mergeCell ref="E9:I9"/>
    <mergeCell ref="J9:K9"/>
    <mergeCell ref="M9:N9"/>
    <mergeCell ref="O9:S9"/>
    <mergeCell ref="T5:AC5"/>
    <mergeCell ref="T6:X6"/>
    <mergeCell ref="Y6:AC6"/>
    <mergeCell ref="J8:K8"/>
    <mergeCell ref="M8:N8"/>
    <mergeCell ref="T12:X12"/>
    <mergeCell ref="M10:N10"/>
    <mergeCell ref="O10:S10"/>
    <mergeCell ref="B10:D10"/>
    <mergeCell ref="B11:D11"/>
    <mergeCell ref="B7:D7"/>
    <mergeCell ref="E7:I7"/>
    <mergeCell ref="J7:K7"/>
    <mergeCell ref="M7:N7"/>
    <mergeCell ref="O7:S7"/>
    <mergeCell ref="Y9:AC9"/>
    <mergeCell ref="T10:X10"/>
    <mergeCell ref="Y10:AC10"/>
    <mergeCell ref="T11:X11"/>
    <mergeCell ref="J11:K11"/>
    <mergeCell ref="M11:N11"/>
    <mergeCell ref="T9:X9"/>
    <mergeCell ref="Y11:AC11"/>
    <mergeCell ref="Y12:AC12"/>
    <mergeCell ref="E10:I10"/>
    <mergeCell ref="J10:K10"/>
    <mergeCell ref="E11:I11"/>
    <mergeCell ref="O11:S11"/>
    <mergeCell ref="B12:D12"/>
    <mergeCell ref="E12:I12"/>
    <mergeCell ref="J12:K12"/>
    <mergeCell ref="M12:N12"/>
    <mergeCell ref="O12:S1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00B050"/>
  </sheetPr>
  <dimension ref="A1:AC9"/>
  <sheetViews>
    <sheetView zoomScalePageLayoutView="0" workbookViewId="0" topLeftCell="A1">
      <selection activeCell="W13" sqref="W13"/>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8" ht="18.7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row>
    <row r="4" spans="1:29" ht="14.25" thickBot="1">
      <c r="A4" s="164">
        <v>7</v>
      </c>
      <c r="B4" s="164" t="s">
        <v>405</v>
      </c>
      <c r="C4" s="164">
        <v>4</v>
      </c>
      <c r="D4" s="164" t="s">
        <v>406</v>
      </c>
      <c r="E4" s="164" t="s">
        <v>407</v>
      </c>
      <c r="F4" s="164" t="s">
        <v>453</v>
      </c>
      <c r="G4" s="164" t="s">
        <v>409</v>
      </c>
      <c r="H4" s="164"/>
      <c r="I4" s="165" t="s">
        <v>410</v>
      </c>
      <c r="J4" s="164"/>
      <c r="K4" s="495" t="s">
        <v>454</v>
      </c>
      <c r="L4" s="495"/>
      <c r="M4" s="495"/>
      <c r="N4" s="495"/>
      <c r="O4" s="495"/>
      <c r="P4" s="495"/>
      <c r="Q4" s="495"/>
      <c r="R4" s="495"/>
      <c r="S4" s="495"/>
      <c r="T4" s="165" t="s">
        <v>412</v>
      </c>
      <c r="U4" s="164"/>
      <c r="V4" s="164"/>
      <c r="W4" s="496" t="s">
        <v>455</v>
      </c>
      <c r="X4" s="496"/>
      <c r="Y4" s="496"/>
      <c r="Z4" s="496"/>
      <c r="AA4" s="496"/>
      <c r="AB4" s="496"/>
      <c r="AC4" s="68"/>
    </row>
    <row r="5" spans="1:29" ht="13.5">
      <c r="A5" s="317" t="s">
        <v>414</v>
      </c>
      <c r="B5" s="319" t="s">
        <v>415</v>
      </c>
      <c r="C5" s="320"/>
      <c r="D5" s="321"/>
      <c r="E5" s="325" t="s">
        <v>416</v>
      </c>
      <c r="F5" s="326"/>
      <c r="G5" s="326"/>
      <c r="H5" s="326"/>
      <c r="I5" s="326"/>
      <c r="J5" s="326"/>
      <c r="K5" s="326"/>
      <c r="L5" s="326"/>
      <c r="M5" s="326"/>
      <c r="N5" s="326"/>
      <c r="O5" s="326"/>
      <c r="P5" s="326"/>
      <c r="Q5" s="326"/>
      <c r="R5" s="326"/>
      <c r="S5" s="326"/>
      <c r="T5" s="325" t="s">
        <v>417</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418</v>
      </c>
      <c r="U6" s="330"/>
      <c r="V6" s="330"/>
      <c r="W6" s="330"/>
      <c r="X6" s="330"/>
      <c r="Y6" s="327" t="s">
        <v>419</v>
      </c>
      <c r="Z6" s="328"/>
      <c r="AA6" s="328"/>
      <c r="AB6" s="328"/>
      <c r="AC6" s="331"/>
    </row>
    <row r="7" spans="1:29" ht="14.25" thickTop="1">
      <c r="A7" s="71">
        <v>1</v>
      </c>
      <c r="B7" s="337"/>
      <c r="C7" s="338"/>
      <c r="D7" s="339"/>
      <c r="E7" s="340" t="s">
        <v>457</v>
      </c>
      <c r="F7" s="341"/>
      <c r="G7" s="341"/>
      <c r="H7" s="341"/>
      <c r="I7" s="341"/>
      <c r="J7" s="338">
        <v>4</v>
      </c>
      <c r="K7" s="338"/>
      <c r="L7" s="74" t="s">
        <v>179</v>
      </c>
      <c r="M7" s="338">
        <v>1</v>
      </c>
      <c r="N7" s="338"/>
      <c r="O7" s="338" t="s">
        <v>458</v>
      </c>
      <c r="P7" s="338"/>
      <c r="Q7" s="338"/>
      <c r="R7" s="338"/>
      <c r="S7" s="339"/>
      <c r="T7" s="359"/>
      <c r="U7" s="342"/>
      <c r="V7" s="342"/>
      <c r="W7" s="342"/>
      <c r="X7" s="342"/>
      <c r="Y7" s="343"/>
      <c r="Z7" s="344"/>
      <c r="AA7" s="344"/>
      <c r="AB7" s="344"/>
      <c r="AC7" s="345"/>
    </row>
    <row r="8" spans="1:29" ht="13.5">
      <c r="A8" s="73">
        <v>2</v>
      </c>
      <c r="B8" s="346"/>
      <c r="C8" s="335"/>
      <c r="D8" s="347"/>
      <c r="E8" s="348" t="s">
        <v>459</v>
      </c>
      <c r="F8" s="349"/>
      <c r="G8" s="349"/>
      <c r="H8" s="349"/>
      <c r="I8" s="349"/>
      <c r="J8" s="335">
        <v>6</v>
      </c>
      <c r="K8" s="335"/>
      <c r="L8" s="74" t="s">
        <v>179</v>
      </c>
      <c r="M8" s="335">
        <v>5</v>
      </c>
      <c r="N8" s="335"/>
      <c r="O8" s="335" t="s">
        <v>458</v>
      </c>
      <c r="P8" s="335"/>
      <c r="Q8" s="335"/>
      <c r="R8" s="335"/>
      <c r="S8" s="347"/>
      <c r="T8" s="332"/>
      <c r="U8" s="333"/>
      <c r="V8" s="333"/>
      <c r="W8" s="333"/>
      <c r="X8" s="333"/>
      <c r="Y8" s="346"/>
      <c r="Z8" s="335"/>
      <c r="AA8" s="335"/>
      <c r="AB8" s="335"/>
      <c r="AC8" s="336"/>
    </row>
    <row r="9" spans="1:29" ht="14.25" thickBot="1">
      <c r="A9" s="75">
        <v>6</v>
      </c>
      <c r="B9" s="369"/>
      <c r="C9" s="351"/>
      <c r="D9" s="352"/>
      <c r="E9" s="353"/>
      <c r="F9" s="354"/>
      <c r="G9" s="354"/>
      <c r="H9" s="354"/>
      <c r="I9" s="354"/>
      <c r="J9" s="351"/>
      <c r="K9" s="351"/>
      <c r="L9" s="76" t="s">
        <v>443</v>
      </c>
      <c r="M9" s="351"/>
      <c r="N9" s="351"/>
      <c r="O9" s="351"/>
      <c r="P9" s="351"/>
      <c r="Q9" s="351"/>
      <c r="R9" s="351"/>
      <c r="S9" s="351"/>
      <c r="T9" s="355"/>
      <c r="U9" s="355"/>
      <c r="V9" s="355"/>
      <c r="W9" s="355"/>
      <c r="X9" s="355"/>
      <c r="Y9" s="369"/>
      <c r="Z9" s="351"/>
      <c r="AA9" s="351"/>
      <c r="AB9" s="351"/>
      <c r="AC9" s="356"/>
    </row>
  </sheetData>
  <sheetProtection/>
  <mergeCells count="31">
    <mergeCell ref="B7:D7"/>
    <mergeCell ref="E7:I7"/>
    <mergeCell ref="Y9:AC9"/>
    <mergeCell ref="B9:D9"/>
    <mergeCell ref="E9:I9"/>
    <mergeCell ref="E8:I8"/>
    <mergeCell ref="M9:N9"/>
    <mergeCell ref="M8:N8"/>
    <mergeCell ref="T9:X9"/>
    <mergeCell ref="T8:X8"/>
    <mergeCell ref="Y8:AC8"/>
    <mergeCell ref="O7:S7"/>
    <mergeCell ref="J9:K9"/>
    <mergeCell ref="Y7:AC7"/>
    <mergeCell ref="O9:S9"/>
    <mergeCell ref="B5:D6"/>
    <mergeCell ref="E5:S6"/>
    <mergeCell ref="T5:AC5"/>
    <mergeCell ref="T6:X6"/>
    <mergeCell ref="Y6:AC6"/>
    <mergeCell ref="B8:D8"/>
    <mergeCell ref="T7:X7"/>
    <mergeCell ref="J8:K8"/>
    <mergeCell ref="A1:AB1"/>
    <mergeCell ref="A3:AB3"/>
    <mergeCell ref="K4:S4"/>
    <mergeCell ref="W4:AB4"/>
    <mergeCell ref="A5:A6"/>
    <mergeCell ref="O8:S8"/>
    <mergeCell ref="J7:K7"/>
    <mergeCell ref="M7:N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50"/>
  </sheetPr>
  <dimension ref="A1:AC9"/>
  <sheetViews>
    <sheetView zoomScalePageLayoutView="0" workbookViewId="0" topLeftCell="A1">
      <selection activeCell="AC23" sqref="AC23"/>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8" ht="18.7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row>
    <row r="4" spans="1:29" ht="14.25" thickBot="1">
      <c r="A4" s="164">
        <v>7</v>
      </c>
      <c r="B4" s="164" t="s">
        <v>405</v>
      </c>
      <c r="C4" s="164">
        <v>5</v>
      </c>
      <c r="D4" s="164" t="s">
        <v>406</v>
      </c>
      <c r="E4" s="164" t="s">
        <v>407</v>
      </c>
      <c r="F4" s="164" t="s">
        <v>433</v>
      </c>
      <c r="G4" s="164" t="s">
        <v>409</v>
      </c>
      <c r="H4" s="164"/>
      <c r="I4" s="165" t="s">
        <v>410</v>
      </c>
      <c r="J4" s="164"/>
      <c r="K4" s="495" t="s">
        <v>460</v>
      </c>
      <c r="L4" s="495"/>
      <c r="M4" s="495"/>
      <c r="N4" s="495"/>
      <c r="O4" s="495"/>
      <c r="P4" s="495"/>
      <c r="Q4" s="495"/>
      <c r="R4" s="495"/>
      <c r="S4" s="495"/>
      <c r="T4" s="165" t="s">
        <v>412</v>
      </c>
      <c r="U4" s="164"/>
      <c r="V4" s="164"/>
      <c r="W4" s="496" t="s">
        <v>461</v>
      </c>
      <c r="X4" s="496"/>
      <c r="Y4" s="496"/>
      <c r="Z4" s="496"/>
      <c r="AA4" s="496"/>
      <c r="AB4" s="496"/>
      <c r="AC4" s="68"/>
    </row>
    <row r="5" spans="1:29" ht="13.5">
      <c r="A5" s="317" t="s">
        <v>414</v>
      </c>
      <c r="B5" s="319" t="s">
        <v>415</v>
      </c>
      <c r="C5" s="320"/>
      <c r="D5" s="321"/>
      <c r="E5" s="325" t="s">
        <v>416</v>
      </c>
      <c r="F5" s="326"/>
      <c r="G5" s="326"/>
      <c r="H5" s="326"/>
      <c r="I5" s="326"/>
      <c r="J5" s="326"/>
      <c r="K5" s="326"/>
      <c r="L5" s="326"/>
      <c r="M5" s="326"/>
      <c r="N5" s="326"/>
      <c r="O5" s="326"/>
      <c r="P5" s="326"/>
      <c r="Q5" s="326"/>
      <c r="R5" s="326"/>
      <c r="S5" s="326"/>
      <c r="T5" s="325" t="s">
        <v>417</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418</v>
      </c>
      <c r="U6" s="330"/>
      <c r="V6" s="330"/>
      <c r="W6" s="330"/>
      <c r="X6" s="330"/>
      <c r="Y6" s="327" t="s">
        <v>419</v>
      </c>
      <c r="Z6" s="328"/>
      <c r="AA6" s="328"/>
      <c r="AB6" s="328"/>
      <c r="AC6" s="331"/>
    </row>
    <row r="7" spans="1:29" ht="14.25" thickTop="1">
      <c r="A7" s="71">
        <v>1</v>
      </c>
      <c r="B7" s="337"/>
      <c r="C7" s="338"/>
      <c r="D7" s="339"/>
      <c r="E7" s="340" t="s">
        <v>462</v>
      </c>
      <c r="F7" s="341"/>
      <c r="G7" s="341"/>
      <c r="H7" s="341"/>
      <c r="I7" s="341"/>
      <c r="J7" s="338">
        <v>12</v>
      </c>
      <c r="K7" s="338"/>
      <c r="L7" s="74" t="s">
        <v>179</v>
      </c>
      <c r="M7" s="338">
        <v>0</v>
      </c>
      <c r="N7" s="338"/>
      <c r="O7" s="338" t="s">
        <v>464</v>
      </c>
      <c r="P7" s="338"/>
      <c r="Q7" s="338"/>
      <c r="R7" s="338"/>
      <c r="S7" s="339"/>
      <c r="T7" s="359"/>
      <c r="U7" s="342"/>
      <c r="V7" s="342"/>
      <c r="W7" s="342"/>
      <c r="X7" s="342"/>
      <c r="Y7" s="343"/>
      <c r="Z7" s="344"/>
      <c r="AA7" s="344"/>
      <c r="AB7" s="344"/>
      <c r="AC7" s="345"/>
    </row>
    <row r="8" spans="1:29" ht="13.5">
      <c r="A8" s="73">
        <v>2</v>
      </c>
      <c r="B8" s="346"/>
      <c r="C8" s="335"/>
      <c r="D8" s="347"/>
      <c r="E8" s="348" t="s">
        <v>463</v>
      </c>
      <c r="F8" s="349"/>
      <c r="G8" s="349"/>
      <c r="H8" s="349"/>
      <c r="I8" s="349"/>
      <c r="J8" s="335">
        <v>5</v>
      </c>
      <c r="K8" s="335"/>
      <c r="L8" s="74" t="s">
        <v>179</v>
      </c>
      <c r="M8" s="335">
        <v>1</v>
      </c>
      <c r="N8" s="335"/>
      <c r="O8" s="335" t="s">
        <v>462</v>
      </c>
      <c r="P8" s="335"/>
      <c r="Q8" s="335"/>
      <c r="R8" s="335"/>
      <c r="S8" s="347"/>
      <c r="T8" s="332"/>
      <c r="U8" s="333"/>
      <c r="V8" s="333"/>
      <c r="W8" s="333"/>
      <c r="X8" s="333"/>
      <c r="Y8" s="346"/>
      <c r="Z8" s="335"/>
      <c r="AA8" s="335"/>
      <c r="AB8" s="335"/>
      <c r="AC8" s="336"/>
    </row>
    <row r="9" spans="1:29" ht="14.25" thickBot="1">
      <c r="A9" s="75">
        <v>6</v>
      </c>
      <c r="B9" s="369"/>
      <c r="C9" s="351"/>
      <c r="D9" s="352"/>
      <c r="E9" s="353" t="s">
        <v>463</v>
      </c>
      <c r="F9" s="354"/>
      <c r="G9" s="354"/>
      <c r="H9" s="354"/>
      <c r="I9" s="354"/>
      <c r="J9" s="351">
        <v>6</v>
      </c>
      <c r="K9" s="351"/>
      <c r="L9" s="76" t="s">
        <v>443</v>
      </c>
      <c r="M9" s="351">
        <v>0</v>
      </c>
      <c r="N9" s="351"/>
      <c r="O9" s="351" t="s">
        <v>465</v>
      </c>
      <c r="P9" s="351"/>
      <c r="Q9" s="351"/>
      <c r="R9" s="351"/>
      <c r="S9" s="351"/>
      <c r="T9" s="355"/>
      <c r="U9" s="355"/>
      <c r="V9" s="355"/>
      <c r="W9" s="355"/>
      <c r="X9" s="355"/>
      <c r="Y9" s="369"/>
      <c r="Z9" s="351"/>
      <c r="AA9" s="351"/>
      <c r="AB9" s="351"/>
      <c r="AC9" s="356"/>
    </row>
  </sheetData>
  <sheetProtection/>
  <mergeCells count="31">
    <mergeCell ref="B8:D8"/>
    <mergeCell ref="Y7:AC7"/>
    <mergeCell ref="B9:D9"/>
    <mergeCell ref="E9:I9"/>
    <mergeCell ref="J9:K9"/>
    <mergeCell ref="M9:N9"/>
    <mergeCell ref="E8:I8"/>
    <mergeCell ref="T9:X9"/>
    <mergeCell ref="M8:N8"/>
    <mergeCell ref="O8:S8"/>
    <mergeCell ref="T8:X8"/>
    <mergeCell ref="M7:N7"/>
    <mergeCell ref="Y8:AC8"/>
    <mergeCell ref="O7:S7"/>
    <mergeCell ref="O9:S9"/>
    <mergeCell ref="A1:AB1"/>
    <mergeCell ref="A3:AB3"/>
    <mergeCell ref="K4:S4"/>
    <mergeCell ref="W4:AB4"/>
    <mergeCell ref="A5:A6"/>
    <mergeCell ref="Y9:AC9"/>
    <mergeCell ref="B7:D7"/>
    <mergeCell ref="T7:X7"/>
    <mergeCell ref="J8:K8"/>
    <mergeCell ref="B5:D6"/>
    <mergeCell ref="E5:S6"/>
    <mergeCell ref="T5:AC5"/>
    <mergeCell ref="T6:X6"/>
    <mergeCell ref="Y6:AC6"/>
    <mergeCell ref="E7:I7"/>
    <mergeCell ref="J7:K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50"/>
  </sheetPr>
  <dimension ref="A1:AC9"/>
  <sheetViews>
    <sheetView zoomScalePageLayoutView="0" workbookViewId="0" topLeftCell="A1">
      <selection activeCell="AC24" sqref="AC24"/>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8" ht="18.7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row>
    <row r="4" spans="1:29" ht="14.25" thickBot="1">
      <c r="A4" s="164">
        <v>7</v>
      </c>
      <c r="B4" s="164" t="s">
        <v>405</v>
      </c>
      <c r="C4" s="164">
        <v>10</v>
      </c>
      <c r="D4" s="164" t="s">
        <v>406</v>
      </c>
      <c r="E4" s="164" t="s">
        <v>407</v>
      </c>
      <c r="F4" s="164" t="s">
        <v>482</v>
      </c>
      <c r="G4" s="164" t="s">
        <v>409</v>
      </c>
      <c r="H4" s="164"/>
      <c r="I4" s="165" t="s">
        <v>410</v>
      </c>
      <c r="J4" s="164"/>
      <c r="K4" s="495" t="s">
        <v>483</v>
      </c>
      <c r="L4" s="495"/>
      <c r="M4" s="495"/>
      <c r="N4" s="495"/>
      <c r="O4" s="495"/>
      <c r="P4" s="495"/>
      <c r="Q4" s="495"/>
      <c r="R4" s="495"/>
      <c r="S4" s="495"/>
      <c r="T4" s="165" t="s">
        <v>412</v>
      </c>
      <c r="U4" s="164"/>
      <c r="V4" s="164"/>
      <c r="W4" s="496" t="s">
        <v>484</v>
      </c>
      <c r="X4" s="496"/>
      <c r="Y4" s="496"/>
      <c r="Z4" s="496"/>
      <c r="AA4" s="496"/>
      <c r="AB4" s="496"/>
      <c r="AC4" s="68"/>
    </row>
    <row r="5" spans="1:29" ht="13.5">
      <c r="A5" s="317" t="s">
        <v>414</v>
      </c>
      <c r="B5" s="319" t="s">
        <v>415</v>
      </c>
      <c r="C5" s="320"/>
      <c r="D5" s="321"/>
      <c r="E5" s="325" t="s">
        <v>416</v>
      </c>
      <c r="F5" s="326"/>
      <c r="G5" s="326"/>
      <c r="H5" s="326"/>
      <c r="I5" s="326"/>
      <c r="J5" s="326"/>
      <c r="K5" s="326"/>
      <c r="L5" s="326"/>
      <c r="M5" s="326"/>
      <c r="N5" s="326"/>
      <c r="O5" s="326"/>
      <c r="P5" s="326"/>
      <c r="Q5" s="326"/>
      <c r="R5" s="326"/>
      <c r="S5" s="326"/>
      <c r="T5" s="325" t="s">
        <v>417</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418</v>
      </c>
      <c r="U6" s="330"/>
      <c r="V6" s="330"/>
      <c r="W6" s="330"/>
      <c r="X6" s="330"/>
      <c r="Y6" s="327" t="s">
        <v>419</v>
      </c>
      <c r="Z6" s="328"/>
      <c r="AA6" s="328"/>
      <c r="AB6" s="328"/>
      <c r="AC6" s="331"/>
    </row>
    <row r="7" spans="1:29" ht="14.25" thickTop="1">
      <c r="A7" s="71">
        <v>1</v>
      </c>
      <c r="B7" s="337"/>
      <c r="C7" s="338"/>
      <c r="D7" s="339"/>
      <c r="E7" s="340" t="s">
        <v>485</v>
      </c>
      <c r="F7" s="341"/>
      <c r="G7" s="341"/>
      <c r="H7" s="341"/>
      <c r="I7" s="341"/>
      <c r="J7" s="338">
        <v>4</v>
      </c>
      <c r="K7" s="338"/>
      <c r="L7" s="74" t="s">
        <v>179</v>
      </c>
      <c r="M7" s="338">
        <v>1</v>
      </c>
      <c r="N7" s="338"/>
      <c r="O7" s="338" t="s">
        <v>486</v>
      </c>
      <c r="P7" s="338"/>
      <c r="Q7" s="338"/>
      <c r="R7" s="338"/>
      <c r="S7" s="339"/>
      <c r="T7" s="359"/>
      <c r="U7" s="342"/>
      <c r="V7" s="342"/>
      <c r="W7" s="342"/>
      <c r="X7" s="342"/>
      <c r="Y7" s="343"/>
      <c r="Z7" s="344"/>
      <c r="AA7" s="344"/>
      <c r="AB7" s="344"/>
      <c r="AC7" s="345"/>
    </row>
    <row r="8" spans="1:29" ht="13.5">
      <c r="A8" s="73">
        <v>2</v>
      </c>
      <c r="B8" s="346"/>
      <c r="C8" s="335"/>
      <c r="D8" s="347"/>
      <c r="E8" s="348" t="s">
        <v>487</v>
      </c>
      <c r="F8" s="349"/>
      <c r="G8" s="349"/>
      <c r="H8" s="349"/>
      <c r="I8" s="349"/>
      <c r="J8" s="335">
        <v>0</v>
      </c>
      <c r="K8" s="335"/>
      <c r="L8" s="74" t="s">
        <v>179</v>
      </c>
      <c r="M8" s="335">
        <v>1</v>
      </c>
      <c r="N8" s="335"/>
      <c r="O8" s="335" t="s">
        <v>488</v>
      </c>
      <c r="P8" s="335"/>
      <c r="Q8" s="335"/>
      <c r="R8" s="335"/>
      <c r="S8" s="347"/>
      <c r="T8" s="332"/>
      <c r="U8" s="333"/>
      <c r="V8" s="333"/>
      <c r="W8" s="333"/>
      <c r="X8" s="333"/>
      <c r="Y8" s="346"/>
      <c r="Z8" s="335"/>
      <c r="AA8" s="335"/>
      <c r="AB8" s="335"/>
      <c r="AC8" s="336"/>
    </row>
    <row r="9" spans="1:29" ht="14.25" thickBot="1">
      <c r="A9" s="75">
        <v>6</v>
      </c>
      <c r="B9" s="369"/>
      <c r="C9" s="351"/>
      <c r="D9" s="352"/>
      <c r="E9" s="353"/>
      <c r="F9" s="354"/>
      <c r="G9" s="354"/>
      <c r="H9" s="354"/>
      <c r="I9" s="354"/>
      <c r="J9" s="351"/>
      <c r="K9" s="351"/>
      <c r="L9" s="76" t="s">
        <v>443</v>
      </c>
      <c r="M9" s="351"/>
      <c r="N9" s="351"/>
      <c r="O9" s="351"/>
      <c r="P9" s="351"/>
      <c r="Q9" s="351"/>
      <c r="R9" s="351"/>
      <c r="S9" s="351"/>
      <c r="T9" s="355"/>
      <c r="U9" s="355"/>
      <c r="V9" s="355"/>
      <c r="W9" s="355"/>
      <c r="X9" s="355"/>
      <c r="Y9" s="369"/>
      <c r="Z9" s="351"/>
      <c r="AA9" s="351"/>
      <c r="AB9" s="351"/>
      <c r="AC9" s="356"/>
    </row>
  </sheetData>
  <sheetProtection/>
  <mergeCells count="31">
    <mergeCell ref="M9:N9"/>
    <mergeCell ref="M8:N8"/>
    <mergeCell ref="T9:X9"/>
    <mergeCell ref="T8:X8"/>
    <mergeCell ref="Y8:AC8"/>
    <mergeCell ref="B7:D7"/>
    <mergeCell ref="E7:I7"/>
    <mergeCell ref="Y9:AC9"/>
    <mergeCell ref="B9:D9"/>
    <mergeCell ref="E9:I9"/>
    <mergeCell ref="J9:K9"/>
    <mergeCell ref="Y7:AC7"/>
    <mergeCell ref="O9:S9"/>
    <mergeCell ref="B5:D6"/>
    <mergeCell ref="E5:S6"/>
    <mergeCell ref="T5:AC5"/>
    <mergeCell ref="T6:X6"/>
    <mergeCell ref="Y6:AC6"/>
    <mergeCell ref="B8:D8"/>
    <mergeCell ref="E8:I8"/>
    <mergeCell ref="J8:K8"/>
    <mergeCell ref="A1:AB1"/>
    <mergeCell ref="A3:AB3"/>
    <mergeCell ref="K4:S4"/>
    <mergeCell ref="W4:AB4"/>
    <mergeCell ref="A5:A6"/>
    <mergeCell ref="O8:S8"/>
    <mergeCell ref="J7:K7"/>
    <mergeCell ref="M7:N7"/>
    <mergeCell ref="O7:S7"/>
    <mergeCell ref="T7:X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50"/>
  </sheetPr>
  <dimension ref="A1:AC10"/>
  <sheetViews>
    <sheetView zoomScalePageLayoutView="0" workbookViewId="0" topLeftCell="A1">
      <selection activeCell="A3" sqref="A3:AB3"/>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8" ht="18.7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row>
    <row r="4" spans="1:29" ht="14.25" thickBot="1">
      <c r="A4" s="164">
        <v>7</v>
      </c>
      <c r="B4" s="164" t="s">
        <v>405</v>
      </c>
      <c r="C4" s="164">
        <v>11</v>
      </c>
      <c r="D4" s="164" t="s">
        <v>406</v>
      </c>
      <c r="E4" s="164" t="s">
        <v>407</v>
      </c>
      <c r="F4" s="164" t="s">
        <v>428</v>
      </c>
      <c r="G4" s="164" t="s">
        <v>409</v>
      </c>
      <c r="H4" s="164"/>
      <c r="I4" s="165" t="s">
        <v>410</v>
      </c>
      <c r="J4" s="164"/>
      <c r="K4" s="495" t="s">
        <v>489</v>
      </c>
      <c r="L4" s="495"/>
      <c r="M4" s="495"/>
      <c r="N4" s="495"/>
      <c r="O4" s="495"/>
      <c r="P4" s="495"/>
      <c r="Q4" s="495"/>
      <c r="R4" s="495"/>
      <c r="S4" s="495"/>
      <c r="T4" s="165" t="s">
        <v>412</v>
      </c>
      <c r="U4" s="164"/>
      <c r="V4" s="164"/>
      <c r="W4" s="496" t="s">
        <v>490</v>
      </c>
      <c r="X4" s="496"/>
      <c r="Y4" s="496"/>
      <c r="Z4" s="496"/>
      <c r="AA4" s="496"/>
      <c r="AB4" s="496"/>
      <c r="AC4" s="68"/>
    </row>
    <row r="5" spans="1:29" ht="13.5">
      <c r="A5" s="317" t="s">
        <v>414</v>
      </c>
      <c r="B5" s="319" t="s">
        <v>415</v>
      </c>
      <c r="C5" s="320"/>
      <c r="D5" s="321"/>
      <c r="E5" s="325" t="s">
        <v>416</v>
      </c>
      <c r="F5" s="326"/>
      <c r="G5" s="326"/>
      <c r="H5" s="326"/>
      <c r="I5" s="326"/>
      <c r="J5" s="326"/>
      <c r="K5" s="326"/>
      <c r="L5" s="326"/>
      <c r="M5" s="326"/>
      <c r="N5" s="326"/>
      <c r="O5" s="326"/>
      <c r="P5" s="326"/>
      <c r="Q5" s="326"/>
      <c r="R5" s="326"/>
      <c r="S5" s="326"/>
      <c r="T5" s="325" t="s">
        <v>417</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418</v>
      </c>
      <c r="U6" s="330"/>
      <c r="V6" s="330"/>
      <c r="W6" s="330"/>
      <c r="X6" s="330"/>
      <c r="Y6" s="327" t="s">
        <v>419</v>
      </c>
      <c r="Z6" s="328"/>
      <c r="AA6" s="328"/>
      <c r="AB6" s="328"/>
      <c r="AC6" s="331"/>
    </row>
    <row r="7" spans="1:29" ht="14.25" thickTop="1">
      <c r="A7" s="71">
        <v>1</v>
      </c>
      <c r="B7" s="337">
        <v>0.5416666666666666</v>
      </c>
      <c r="C7" s="338"/>
      <c r="D7" s="339"/>
      <c r="E7" s="340" t="s">
        <v>491</v>
      </c>
      <c r="F7" s="341"/>
      <c r="G7" s="341"/>
      <c r="H7" s="341"/>
      <c r="I7" s="341"/>
      <c r="J7" s="338">
        <v>4</v>
      </c>
      <c r="K7" s="338"/>
      <c r="L7" s="74" t="s">
        <v>420</v>
      </c>
      <c r="M7" s="338">
        <v>1</v>
      </c>
      <c r="N7" s="338"/>
      <c r="O7" s="338" t="s">
        <v>344</v>
      </c>
      <c r="P7" s="338"/>
      <c r="Q7" s="338"/>
      <c r="R7" s="338"/>
      <c r="S7" s="339"/>
      <c r="T7" s="342" t="s">
        <v>492</v>
      </c>
      <c r="U7" s="342"/>
      <c r="V7" s="342"/>
      <c r="W7" s="342"/>
      <c r="X7" s="342"/>
      <c r="Y7" s="343" t="s">
        <v>493</v>
      </c>
      <c r="Z7" s="344"/>
      <c r="AA7" s="344"/>
      <c r="AB7" s="344"/>
      <c r="AC7" s="345"/>
    </row>
    <row r="8" spans="1:29" ht="13.5">
      <c r="A8" s="73">
        <v>2</v>
      </c>
      <c r="B8" s="346">
        <v>0.576388888888889</v>
      </c>
      <c r="C8" s="335"/>
      <c r="D8" s="347"/>
      <c r="E8" s="348" t="s">
        <v>352</v>
      </c>
      <c r="F8" s="349"/>
      <c r="G8" s="349"/>
      <c r="H8" s="349"/>
      <c r="I8" s="349"/>
      <c r="J8" s="335">
        <v>3</v>
      </c>
      <c r="K8" s="335"/>
      <c r="L8" s="74" t="s">
        <v>420</v>
      </c>
      <c r="M8" s="335">
        <v>1</v>
      </c>
      <c r="N8" s="335"/>
      <c r="O8" s="335" t="s">
        <v>348</v>
      </c>
      <c r="P8" s="335"/>
      <c r="Q8" s="335"/>
      <c r="R8" s="335"/>
      <c r="S8" s="347"/>
      <c r="T8" s="332" t="s">
        <v>491</v>
      </c>
      <c r="U8" s="333"/>
      <c r="V8" s="333"/>
      <c r="W8" s="333"/>
      <c r="X8" s="333"/>
      <c r="Y8" s="334" t="s">
        <v>344</v>
      </c>
      <c r="Z8" s="335"/>
      <c r="AA8" s="335"/>
      <c r="AB8" s="335"/>
      <c r="AC8" s="336"/>
    </row>
    <row r="9" spans="1:29" ht="13.5">
      <c r="A9" s="73">
        <v>3</v>
      </c>
      <c r="B9" s="343">
        <v>0.611111111111111</v>
      </c>
      <c r="C9" s="344"/>
      <c r="D9" s="373"/>
      <c r="E9" s="348" t="str">
        <f>E7</f>
        <v>SALFUS oRs</v>
      </c>
      <c r="F9" s="349"/>
      <c r="G9" s="349"/>
      <c r="H9" s="349"/>
      <c r="I9" s="349"/>
      <c r="J9" s="344">
        <v>2</v>
      </c>
      <c r="K9" s="344"/>
      <c r="L9" s="74" t="s">
        <v>420</v>
      </c>
      <c r="M9" s="344">
        <v>0</v>
      </c>
      <c r="N9" s="344"/>
      <c r="O9" s="335" t="s">
        <v>352</v>
      </c>
      <c r="P9" s="335"/>
      <c r="Q9" s="335"/>
      <c r="R9" s="335"/>
      <c r="S9" s="347"/>
      <c r="T9" s="333" t="s">
        <v>344</v>
      </c>
      <c r="U9" s="333"/>
      <c r="V9" s="333"/>
      <c r="W9" s="333"/>
      <c r="X9" s="333"/>
      <c r="Y9" s="334" t="s">
        <v>492</v>
      </c>
      <c r="Z9" s="335"/>
      <c r="AA9" s="335"/>
      <c r="AB9" s="335"/>
      <c r="AC9" s="336"/>
    </row>
    <row r="10" spans="1:29" ht="14.25" thickBot="1">
      <c r="A10" s="75">
        <v>4</v>
      </c>
      <c r="B10" s="369">
        <v>0.645833333333334</v>
      </c>
      <c r="C10" s="351"/>
      <c r="D10" s="352"/>
      <c r="E10" s="353" t="s">
        <v>344</v>
      </c>
      <c r="F10" s="354"/>
      <c r="G10" s="354"/>
      <c r="H10" s="354"/>
      <c r="I10" s="354"/>
      <c r="J10" s="351">
        <v>4</v>
      </c>
      <c r="K10" s="351"/>
      <c r="L10" s="76" t="s">
        <v>445</v>
      </c>
      <c r="M10" s="351">
        <v>2</v>
      </c>
      <c r="N10" s="351"/>
      <c r="O10" s="351" t="s">
        <v>492</v>
      </c>
      <c r="P10" s="351"/>
      <c r="Q10" s="351"/>
      <c r="R10" s="351"/>
      <c r="S10" s="351"/>
      <c r="T10" s="355" t="s">
        <v>352</v>
      </c>
      <c r="U10" s="355"/>
      <c r="V10" s="355"/>
      <c r="W10" s="355"/>
      <c r="X10" s="355"/>
      <c r="Y10" s="350" t="s">
        <v>491</v>
      </c>
      <c r="Z10" s="351"/>
      <c r="AA10" s="351"/>
      <c r="AB10" s="351"/>
      <c r="AC10" s="356"/>
    </row>
  </sheetData>
  <sheetProtection/>
  <mergeCells count="38">
    <mergeCell ref="A1:AB1"/>
    <mergeCell ref="A3:AB3"/>
    <mergeCell ref="K4:S4"/>
    <mergeCell ref="W4:AB4"/>
    <mergeCell ref="A5:A6"/>
    <mergeCell ref="B5:D6"/>
    <mergeCell ref="E5:S6"/>
    <mergeCell ref="T5:AC5"/>
    <mergeCell ref="T6:X6"/>
    <mergeCell ref="Y6:AC6"/>
    <mergeCell ref="T8:X8"/>
    <mergeCell ref="Y8:AC8"/>
    <mergeCell ref="B7:D7"/>
    <mergeCell ref="E7:I7"/>
    <mergeCell ref="J7:K7"/>
    <mergeCell ref="M7:N7"/>
    <mergeCell ref="O7:S7"/>
    <mergeCell ref="T7:X7"/>
    <mergeCell ref="J9:K9"/>
    <mergeCell ref="M9:N9"/>
    <mergeCell ref="O9:S9"/>
    <mergeCell ref="T9:X9"/>
    <mergeCell ref="Y7:AC7"/>
    <mergeCell ref="B8:D8"/>
    <mergeCell ref="E8:I8"/>
    <mergeCell ref="J8:K8"/>
    <mergeCell ref="M8:N8"/>
    <mergeCell ref="O8:S8"/>
    <mergeCell ref="Y9:AC9"/>
    <mergeCell ref="B10:D10"/>
    <mergeCell ref="E10:I10"/>
    <mergeCell ref="J10:K10"/>
    <mergeCell ref="M10:N10"/>
    <mergeCell ref="O10:S10"/>
    <mergeCell ref="T10:X10"/>
    <mergeCell ref="Y10:AC10"/>
    <mergeCell ref="B9:D9"/>
    <mergeCell ref="E9:I9"/>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50"/>
  </sheetPr>
  <dimension ref="A1:AC10"/>
  <sheetViews>
    <sheetView zoomScalePageLayoutView="0" workbookViewId="0" topLeftCell="A1">
      <selection activeCell="X20" sqref="X20"/>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8" ht="18.7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row>
    <row r="4" spans="1:29" ht="14.25" thickBot="1">
      <c r="A4" s="164">
        <v>7</v>
      </c>
      <c r="B4" s="164" t="s">
        <v>405</v>
      </c>
      <c r="C4" s="164">
        <v>19</v>
      </c>
      <c r="D4" s="164" t="s">
        <v>406</v>
      </c>
      <c r="E4" s="164" t="s">
        <v>407</v>
      </c>
      <c r="F4" s="164" t="s">
        <v>406</v>
      </c>
      <c r="G4" s="164" t="s">
        <v>409</v>
      </c>
      <c r="H4" s="164"/>
      <c r="I4" s="165" t="s">
        <v>410</v>
      </c>
      <c r="J4" s="164"/>
      <c r="K4" s="495" t="s">
        <v>506</v>
      </c>
      <c r="L4" s="495"/>
      <c r="M4" s="495"/>
      <c r="N4" s="495"/>
      <c r="O4" s="495"/>
      <c r="P4" s="495"/>
      <c r="Q4" s="495"/>
      <c r="R4" s="495"/>
      <c r="S4" s="495"/>
      <c r="T4" s="165" t="s">
        <v>412</v>
      </c>
      <c r="U4" s="164"/>
      <c r="V4" s="164"/>
      <c r="W4" s="496" t="s">
        <v>507</v>
      </c>
      <c r="X4" s="496"/>
      <c r="Y4" s="496"/>
      <c r="Z4" s="496"/>
      <c r="AA4" s="496"/>
      <c r="AB4" s="496"/>
      <c r="AC4" s="68"/>
    </row>
    <row r="5" spans="1:29" ht="13.5">
      <c r="A5" s="317" t="s">
        <v>414</v>
      </c>
      <c r="B5" s="319" t="s">
        <v>415</v>
      </c>
      <c r="C5" s="320"/>
      <c r="D5" s="321"/>
      <c r="E5" s="325" t="s">
        <v>416</v>
      </c>
      <c r="F5" s="326"/>
      <c r="G5" s="326"/>
      <c r="H5" s="326"/>
      <c r="I5" s="326"/>
      <c r="J5" s="326"/>
      <c r="K5" s="326"/>
      <c r="L5" s="326"/>
      <c r="M5" s="326"/>
      <c r="N5" s="326"/>
      <c r="O5" s="326"/>
      <c r="P5" s="326"/>
      <c r="Q5" s="326"/>
      <c r="R5" s="326"/>
      <c r="S5" s="326"/>
      <c r="T5" s="325" t="s">
        <v>417</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418</v>
      </c>
      <c r="U6" s="330"/>
      <c r="V6" s="330"/>
      <c r="W6" s="330"/>
      <c r="X6" s="330"/>
      <c r="Y6" s="327" t="s">
        <v>419</v>
      </c>
      <c r="Z6" s="328"/>
      <c r="AA6" s="328"/>
      <c r="AB6" s="328"/>
      <c r="AC6" s="331"/>
    </row>
    <row r="7" spans="1:29" ht="14.25" thickTop="1">
      <c r="A7" s="71">
        <v>1</v>
      </c>
      <c r="B7" s="337"/>
      <c r="C7" s="338"/>
      <c r="D7" s="339"/>
      <c r="E7" s="340" t="s">
        <v>508</v>
      </c>
      <c r="F7" s="341"/>
      <c r="G7" s="341"/>
      <c r="H7" s="341"/>
      <c r="I7" s="341"/>
      <c r="J7" s="338">
        <v>4</v>
      </c>
      <c r="K7" s="338"/>
      <c r="L7" s="74" t="s">
        <v>179</v>
      </c>
      <c r="M7" s="338">
        <v>3</v>
      </c>
      <c r="N7" s="338"/>
      <c r="O7" s="338" t="s">
        <v>509</v>
      </c>
      <c r="P7" s="338"/>
      <c r="Q7" s="338"/>
      <c r="R7" s="338"/>
      <c r="S7" s="339"/>
      <c r="T7" s="342"/>
      <c r="U7" s="342"/>
      <c r="V7" s="342"/>
      <c r="W7" s="342"/>
      <c r="X7" s="342"/>
      <c r="Y7" s="343"/>
      <c r="Z7" s="344"/>
      <c r="AA7" s="344"/>
      <c r="AB7" s="344"/>
      <c r="AC7" s="345"/>
    </row>
    <row r="8" spans="1:29" ht="13.5">
      <c r="A8" s="73">
        <v>2</v>
      </c>
      <c r="B8" s="346"/>
      <c r="C8" s="335"/>
      <c r="D8" s="347"/>
      <c r="E8" s="348" t="s">
        <v>496</v>
      </c>
      <c r="F8" s="349"/>
      <c r="G8" s="349"/>
      <c r="H8" s="349"/>
      <c r="I8" s="349"/>
      <c r="J8" s="335">
        <v>15</v>
      </c>
      <c r="K8" s="335"/>
      <c r="L8" s="74" t="s">
        <v>179</v>
      </c>
      <c r="M8" s="335">
        <v>0</v>
      </c>
      <c r="N8" s="335"/>
      <c r="O8" s="335" t="s">
        <v>510</v>
      </c>
      <c r="P8" s="335"/>
      <c r="Q8" s="335"/>
      <c r="R8" s="335"/>
      <c r="S8" s="347"/>
      <c r="T8" s="332"/>
      <c r="U8" s="333"/>
      <c r="V8" s="333"/>
      <c r="W8" s="333"/>
      <c r="X8" s="333"/>
      <c r="Y8" s="334"/>
      <c r="Z8" s="335"/>
      <c r="AA8" s="335"/>
      <c r="AB8" s="335"/>
      <c r="AC8" s="336"/>
    </row>
    <row r="9" spans="1:29" ht="13.5">
      <c r="A9" s="73">
        <v>3</v>
      </c>
      <c r="B9" s="343"/>
      <c r="C9" s="344"/>
      <c r="D9" s="373"/>
      <c r="E9" s="348" t="s">
        <v>511</v>
      </c>
      <c r="F9" s="349"/>
      <c r="G9" s="349"/>
      <c r="H9" s="349"/>
      <c r="I9" s="349"/>
      <c r="J9" s="344">
        <v>5</v>
      </c>
      <c r="K9" s="344"/>
      <c r="L9" s="74" t="s">
        <v>179</v>
      </c>
      <c r="M9" s="344">
        <v>0</v>
      </c>
      <c r="N9" s="344"/>
      <c r="O9" s="335" t="s">
        <v>508</v>
      </c>
      <c r="P9" s="335"/>
      <c r="Q9" s="335"/>
      <c r="R9" s="335"/>
      <c r="S9" s="347"/>
      <c r="T9" s="333"/>
      <c r="U9" s="333"/>
      <c r="V9" s="333"/>
      <c r="W9" s="333"/>
      <c r="X9" s="333"/>
      <c r="Y9" s="334"/>
      <c r="Z9" s="335"/>
      <c r="AA9" s="335"/>
      <c r="AB9" s="335"/>
      <c r="AC9" s="336"/>
    </row>
    <row r="10" spans="1:29" ht="14.25" thickBot="1">
      <c r="A10" s="75">
        <v>4</v>
      </c>
      <c r="B10" s="369"/>
      <c r="C10" s="351"/>
      <c r="D10" s="352"/>
      <c r="E10" s="353"/>
      <c r="F10" s="354"/>
      <c r="G10" s="354"/>
      <c r="H10" s="354"/>
      <c r="I10" s="354"/>
      <c r="J10" s="351"/>
      <c r="K10" s="351"/>
      <c r="L10" s="76" t="s">
        <v>445</v>
      </c>
      <c r="M10" s="351"/>
      <c r="N10" s="351"/>
      <c r="O10" s="351"/>
      <c r="P10" s="351"/>
      <c r="Q10" s="351"/>
      <c r="R10" s="351"/>
      <c r="S10" s="351"/>
      <c r="T10" s="355"/>
      <c r="U10" s="355"/>
      <c r="V10" s="355"/>
      <c r="W10" s="355"/>
      <c r="X10" s="355"/>
      <c r="Y10" s="350"/>
      <c r="Z10" s="351"/>
      <c r="AA10" s="351"/>
      <c r="AB10" s="351"/>
      <c r="AC10" s="356"/>
    </row>
  </sheetData>
  <sheetProtection/>
  <mergeCells count="38">
    <mergeCell ref="Y9:AC9"/>
    <mergeCell ref="B10:D10"/>
    <mergeCell ref="E10:I10"/>
    <mergeCell ref="J10:K10"/>
    <mergeCell ref="M10:N10"/>
    <mergeCell ref="O10:S10"/>
    <mergeCell ref="T10:X10"/>
    <mergeCell ref="Y10:AC10"/>
    <mergeCell ref="B9:D9"/>
    <mergeCell ref="E9:I9"/>
    <mergeCell ref="J9:K9"/>
    <mergeCell ref="M9:N9"/>
    <mergeCell ref="O9:S9"/>
    <mergeCell ref="T9:X9"/>
    <mergeCell ref="Y7:AC7"/>
    <mergeCell ref="B8:D8"/>
    <mergeCell ref="E8:I8"/>
    <mergeCell ref="J8:K8"/>
    <mergeCell ref="M8:N8"/>
    <mergeCell ref="O8:S8"/>
    <mergeCell ref="T8:X8"/>
    <mergeCell ref="Y8:AC8"/>
    <mergeCell ref="B7:D7"/>
    <mergeCell ref="E7:I7"/>
    <mergeCell ref="J7:K7"/>
    <mergeCell ref="M7:N7"/>
    <mergeCell ref="O7:S7"/>
    <mergeCell ref="T7:X7"/>
    <mergeCell ref="A1:AB1"/>
    <mergeCell ref="A3:AB3"/>
    <mergeCell ref="K4:S4"/>
    <mergeCell ref="W4:AB4"/>
    <mergeCell ref="A5:A6"/>
    <mergeCell ref="B5:D6"/>
    <mergeCell ref="E5:S6"/>
    <mergeCell ref="T5:AC5"/>
    <mergeCell ref="T6:X6"/>
    <mergeCell ref="Y6:AC6"/>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50"/>
  </sheetPr>
  <dimension ref="A1:AC14"/>
  <sheetViews>
    <sheetView zoomScalePageLayoutView="0" workbookViewId="0" topLeftCell="A1">
      <selection activeCell="AB22" sqref="AB22"/>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8" ht="18.7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row>
    <row r="4" spans="1:29" ht="14.25" thickBot="1">
      <c r="A4" s="164">
        <v>7</v>
      </c>
      <c r="B4" s="164" t="s">
        <v>405</v>
      </c>
      <c r="C4" s="164">
        <v>20</v>
      </c>
      <c r="D4" s="164" t="s">
        <v>406</v>
      </c>
      <c r="E4" s="164" t="s">
        <v>407</v>
      </c>
      <c r="F4" s="164" t="s">
        <v>405</v>
      </c>
      <c r="G4" s="164" t="s">
        <v>409</v>
      </c>
      <c r="H4" s="164"/>
      <c r="I4" s="165" t="s">
        <v>410</v>
      </c>
      <c r="J4" s="164"/>
      <c r="K4" s="495" t="s">
        <v>494</v>
      </c>
      <c r="L4" s="495"/>
      <c r="M4" s="495"/>
      <c r="N4" s="495"/>
      <c r="O4" s="495"/>
      <c r="P4" s="495"/>
      <c r="Q4" s="495"/>
      <c r="R4" s="495"/>
      <c r="S4" s="495"/>
      <c r="T4" s="165" t="s">
        <v>412</v>
      </c>
      <c r="U4" s="164"/>
      <c r="V4" s="164"/>
      <c r="W4" s="496" t="s">
        <v>495</v>
      </c>
      <c r="X4" s="496"/>
      <c r="Y4" s="496"/>
      <c r="Z4" s="496"/>
      <c r="AA4" s="496"/>
      <c r="AB4" s="496"/>
      <c r="AC4" s="68"/>
    </row>
    <row r="5" spans="1:29" ht="13.5">
      <c r="A5" s="317" t="s">
        <v>414</v>
      </c>
      <c r="B5" s="319" t="s">
        <v>415</v>
      </c>
      <c r="C5" s="320"/>
      <c r="D5" s="321"/>
      <c r="E5" s="325" t="s">
        <v>416</v>
      </c>
      <c r="F5" s="326"/>
      <c r="G5" s="326"/>
      <c r="H5" s="326"/>
      <c r="I5" s="326"/>
      <c r="J5" s="326"/>
      <c r="K5" s="326"/>
      <c r="L5" s="326"/>
      <c r="M5" s="326"/>
      <c r="N5" s="326"/>
      <c r="O5" s="326"/>
      <c r="P5" s="326"/>
      <c r="Q5" s="326"/>
      <c r="R5" s="326"/>
      <c r="S5" s="326"/>
      <c r="T5" s="325" t="s">
        <v>417</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418</v>
      </c>
      <c r="U6" s="330"/>
      <c r="V6" s="330"/>
      <c r="W6" s="330"/>
      <c r="X6" s="330"/>
      <c r="Y6" s="327" t="s">
        <v>419</v>
      </c>
      <c r="Z6" s="328"/>
      <c r="AA6" s="328"/>
      <c r="AB6" s="328"/>
      <c r="AC6" s="331"/>
    </row>
    <row r="7" spans="1:29" ht="14.25" thickTop="1">
      <c r="A7" s="71">
        <v>1</v>
      </c>
      <c r="B7" s="337"/>
      <c r="C7" s="338"/>
      <c r="D7" s="339"/>
      <c r="E7" s="340" t="s">
        <v>496</v>
      </c>
      <c r="F7" s="341"/>
      <c r="G7" s="341"/>
      <c r="H7" s="341"/>
      <c r="I7" s="341"/>
      <c r="J7" s="338">
        <v>2</v>
      </c>
      <c r="K7" s="338"/>
      <c r="L7" s="74" t="s">
        <v>179</v>
      </c>
      <c r="M7" s="338">
        <v>0</v>
      </c>
      <c r="N7" s="338"/>
      <c r="O7" s="338" t="s">
        <v>497</v>
      </c>
      <c r="P7" s="338"/>
      <c r="Q7" s="338"/>
      <c r="R7" s="338"/>
      <c r="S7" s="339"/>
      <c r="T7" s="342"/>
      <c r="U7" s="342"/>
      <c r="V7" s="342"/>
      <c r="W7" s="342"/>
      <c r="X7" s="342"/>
      <c r="Y7" s="343"/>
      <c r="Z7" s="344"/>
      <c r="AA7" s="344"/>
      <c r="AB7" s="344"/>
      <c r="AC7" s="345"/>
    </row>
    <row r="8" spans="1:29" ht="14.25" thickBot="1">
      <c r="A8" s="75"/>
      <c r="B8" s="369"/>
      <c r="C8" s="351"/>
      <c r="D8" s="352"/>
      <c r="E8" s="353"/>
      <c r="F8" s="354"/>
      <c r="G8" s="354"/>
      <c r="H8" s="354"/>
      <c r="I8" s="354"/>
      <c r="J8" s="351"/>
      <c r="K8" s="351"/>
      <c r="L8" s="76" t="s">
        <v>445</v>
      </c>
      <c r="M8" s="351"/>
      <c r="N8" s="351"/>
      <c r="O8" s="351"/>
      <c r="P8" s="351"/>
      <c r="Q8" s="351"/>
      <c r="R8" s="351"/>
      <c r="S8" s="351"/>
      <c r="T8" s="355"/>
      <c r="U8" s="355"/>
      <c r="V8" s="355"/>
      <c r="W8" s="355"/>
      <c r="X8" s="355"/>
      <c r="Y8" s="350"/>
      <c r="Z8" s="351"/>
      <c r="AA8" s="351"/>
      <c r="AB8" s="351"/>
      <c r="AC8" s="356"/>
    </row>
    <row r="10" spans="1:29" ht="14.25" thickBot="1">
      <c r="A10" s="164">
        <v>7</v>
      </c>
      <c r="B10" s="164" t="s">
        <v>405</v>
      </c>
      <c r="C10" s="164">
        <v>20</v>
      </c>
      <c r="D10" s="164" t="s">
        <v>406</v>
      </c>
      <c r="E10" s="164" t="s">
        <v>407</v>
      </c>
      <c r="F10" s="164" t="s">
        <v>405</v>
      </c>
      <c r="G10" s="164" t="s">
        <v>409</v>
      </c>
      <c r="H10" s="164"/>
      <c r="I10" s="165" t="s">
        <v>410</v>
      </c>
      <c r="J10" s="164"/>
      <c r="K10" s="495" t="s">
        <v>498</v>
      </c>
      <c r="L10" s="495"/>
      <c r="M10" s="495"/>
      <c r="N10" s="495"/>
      <c r="O10" s="495"/>
      <c r="P10" s="495"/>
      <c r="Q10" s="495"/>
      <c r="R10" s="495"/>
      <c r="S10" s="495"/>
      <c r="T10" s="165" t="s">
        <v>412</v>
      </c>
      <c r="U10" s="164"/>
      <c r="V10" s="164"/>
      <c r="W10" s="496" t="s">
        <v>499</v>
      </c>
      <c r="X10" s="496"/>
      <c r="Y10" s="496"/>
      <c r="Z10" s="496"/>
      <c r="AA10" s="496"/>
      <c r="AB10" s="496"/>
      <c r="AC10" s="68"/>
    </row>
    <row r="11" spans="1:29" ht="13.5">
      <c r="A11" s="317" t="s">
        <v>414</v>
      </c>
      <c r="B11" s="319" t="s">
        <v>415</v>
      </c>
      <c r="C11" s="320"/>
      <c r="D11" s="321"/>
      <c r="E11" s="325" t="s">
        <v>416</v>
      </c>
      <c r="F11" s="326"/>
      <c r="G11" s="326"/>
      <c r="H11" s="326"/>
      <c r="I11" s="326"/>
      <c r="J11" s="326"/>
      <c r="K11" s="326"/>
      <c r="L11" s="326"/>
      <c r="M11" s="326"/>
      <c r="N11" s="326"/>
      <c r="O11" s="326"/>
      <c r="P11" s="326"/>
      <c r="Q11" s="326"/>
      <c r="R11" s="326"/>
      <c r="S11" s="326"/>
      <c r="T11" s="325" t="s">
        <v>417</v>
      </c>
      <c r="U11" s="326"/>
      <c r="V11" s="326"/>
      <c r="W11" s="326"/>
      <c r="X11" s="326"/>
      <c r="Y11" s="326"/>
      <c r="Z11" s="326"/>
      <c r="AA11" s="326"/>
      <c r="AB11" s="326"/>
      <c r="AC11" s="329"/>
    </row>
    <row r="12" spans="1:29" ht="14.25" thickBot="1">
      <c r="A12" s="318"/>
      <c r="B12" s="322"/>
      <c r="C12" s="323"/>
      <c r="D12" s="324"/>
      <c r="E12" s="327"/>
      <c r="F12" s="328"/>
      <c r="G12" s="328"/>
      <c r="H12" s="328"/>
      <c r="I12" s="328"/>
      <c r="J12" s="328"/>
      <c r="K12" s="328"/>
      <c r="L12" s="328"/>
      <c r="M12" s="328"/>
      <c r="N12" s="328"/>
      <c r="O12" s="328"/>
      <c r="P12" s="328"/>
      <c r="Q12" s="328"/>
      <c r="R12" s="328"/>
      <c r="S12" s="328"/>
      <c r="T12" s="330" t="s">
        <v>418</v>
      </c>
      <c r="U12" s="330"/>
      <c r="V12" s="330"/>
      <c r="W12" s="330"/>
      <c r="X12" s="330"/>
      <c r="Y12" s="327" t="s">
        <v>419</v>
      </c>
      <c r="Z12" s="328"/>
      <c r="AA12" s="328"/>
      <c r="AB12" s="328"/>
      <c r="AC12" s="331"/>
    </row>
    <row r="13" spans="1:29" ht="14.25" thickTop="1">
      <c r="A13" s="71">
        <v>1</v>
      </c>
      <c r="B13" s="337"/>
      <c r="C13" s="338"/>
      <c r="D13" s="339"/>
      <c r="E13" s="340" t="s">
        <v>500</v>
      </c>
      <c r="F13" s="341"/>
      <c r="G13" s="341"/>
      <c r="H13" s="341"/>
      <c r="I13" s="341"/>
      <c r="J13" s="338">
        <v>2</v>
      </c>
      <c r="K13" s="338"/>
      <c r="L13" s="74" t="s">
        <v>179</v>
      </c>
      <c r="M13" s="338">
        <v>2</v>
      </c>
      <c r="N13" s="338"/>
      <c r="O13" s="338" t="s">
        <v>501</v>
      </c>
      <c r="P13" s="338"/>
      <c r="Q13" s="338"/>
      <c r="R13" s="338"/>
      <c r="S13" s="339"/>
      <c r="T13" s="342"/>
      <c r="U13" s="342"/>
      <c r="V13" s="342"/>
      <c r="W13" s="342"/>
      <c r="X13" s="342"/>
      <c r="Y13" s="343"/>
      <c r="Z13" s="344"/>
      <c r="AA13" s="344"/>
      <c r="AB13" s="344"/>
      <c r="AC13" s="345"/>
    </row>
    <row r="14" spans="1:29" ht="14.25" thickBot="1">
      <c r="A14" s="75"/>
      <c r="B14" s="369"/>
      <c r="C14" s="351"/>
      <c r="D14" s="352"/>
      <c r="E14" s="353" t="s">
        <v>516</v>
      </c>
      <c r="F14" s="354"/>
      <c r="G14" s="354"/>
      <c r="H14" s="354"/>
      <c r="I14" s="354"/>
      <c r="J14" s="351">
        <v>1</v>
      </c>
      <c r="K14" s="351"/>
      <c r="L14" s="76" t="s">
        <v>445</v>
      </c>
      <c r="M14" s="351">
        <v>4</v>
      </c>
      <c r="N14" s="351"/>
      <c r="O14" s="351" t="s">
        <v>511</v>
      </c>
      <c r="P14" s="351"/>
      <c r="Q14" s="351"/>
      <c r="R14" s="351"/>
      <c r="S14" s="351"/>
      <c r="T14" s="355"/>
      <c r="U14" s="355"/>
      <c r="V14" s="355"/>
      <c r="W14" s="355"/>
      <c r="X14" s="355"/>
      <c r="Y14" s="350"/>
      <c r="Z14" s="351"/>
      <c r="AA14" s="351"/>
      <c r="AB14" s="351"/>
      <c r="AC14" s="356"/>
    </row>
  </sheetData>
  <sheetProtection/>
  <mergeCells count="46">
    <mergeCell ref="J14:K14"/>
    <mergeCell ref="M14:N14"/>
    <mergeCell ref="O14:S14"/>
    <mergeCell ref="T14:X14"/>
    <mergeCell ref="Y14:AC14"/>
    <mergeCell ref="Y13:AC13"/>
    <mergeCell ref="B13:D13"/>
    <mergeCell ref="E13:I13"/>
    <mergeCell ref="J13:K13"/>
    <mergeCell ref="M13:N13"/>
    <mergeCell ref="O13:S13"/>
    <mergeCell ref="T13:X13"/>
    <mergeCell ref="B14:D14"/>
    <mergeCell ref="E14:I14"/>
    <mergeCell ref="A11:A12"/>
    <mergeCell ref="B11:D12"/>
    <mergeCell ref="E11:S12"/>
    <mergeCell ref="T11:AC11"/>
    <mergeCell ref="T12:X12"/>
    <mergeCell ref="Y12:AC12"/>
    <mergeCell ref="J8:K8"/>
    <mergeCell ref="M8:N8"/>
    <mergeCell ref="O8:S8"/>
    <mergeCell ref="T8:X8"/>
    <mergeCell ref="K10:S10"/>
    <mergeCell ref="W10:AB10"/>
    <mergeCell ref="Y8:AC8"/>
    <mergeCell ref="Y7:AC7"/>
    <mergeCell ref="B7:D7"/>
    <mergeCell ref="E7:I7"/>
    <mergeCell ref="J7:K7"/>
    <mergeCell ref="M7:N7"/>
    <mergeCell ref="O7:S7"/>
    <mergeCell ref="T7:X7"/>
    <mergeCell ref="B8:D8"/>
    <mergeCell ref="E8:I8"/>
    <mergeCell ref="A1:AB1"/>
    <mergeCell ref="A3:AB3"/>
    <mergeCell ref="K4:S4"/>
    <mergeCell ref="W4:AB4"/>
    <mergeCell ref="A5:A6"/>
    <mergeCell ref="B5:D6"/>
    <mergeCell ref="E5:S6"/>
    <mergeCell ref="T5:AC5"/>
    <mergeCell ref="T6:X6"/>
    <mergeCell ref="Y6:AC6"/>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50"/>
  </sheetPr>
  <dimension ref="A1:AC8"/>
  <sheetViews>
    <sheetView zoomScalePageLayoutView="0" workbookViewId="0" topLeftCell="A1">
      <selection activeCell="Q17" sqref="Q17"/>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8" ht="18.7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row>
    <row r="4" spans="1:29" ht="14.25" thickBot="1">
      <c r="A4" s="164">
        <v>7</v>
      </c>
      <c r="B4" s="164" t="s">
        <v>405</v>
      </c>
      <c r="C4" s="164">
        <v>20</v>
      </c>
      <c r="D4" s="164" t="s">
        <v>406</v>
      </c>
      <c r="E4" s="164" t="s">
        <v>407</v>
      </c>
      <c r="F4" s="164" t="s">
        <v>405</v>
      </c>
      <c r="G4" s="164" t="s">
        <v>409</v>
      </c>
      <c r="H4" s="164"/>
      <c r="I4" s="165" t="s">
        <v>410</v>
      </c>
      <c r="J4" s="164"/>
      <c r="K4" s="495" t="s">
        <v>512</v>
      </c>
      <c r="L4" s="495"/>
      <c r="M4" s="495"/>
      <c r="N4" s="495"/>
      <c r="O4" s="495"/>
      <c r="P4" s="495"/>
      <c r="Q4" s="495"/>
      <c r="R4" s="495"/>
      <c r="S4" s="495"/>
      <c r="T4" s="165" t="s">
        <v>412</v>
      </c>
      <c r="U4" s="164"/>
      <c r="V4" s="164"/>
      <c r="W4" s="496" t="s">
        <v>513</v>
      </c>
      <c r="X4" s="496"/>
      <c r="Y4" s="496"/>
      <c r="Z4" s="496"/>
      <c r="AA4" s="496"/>
      <c r="AB4" s="496"/>
      <c r="AC4" s="68"/>
    </row>
    <row r="5" spans="1:29" ht="13.5">
      <c r="A5" s="317" t="s">
        <v>414</v>
      </c>
      <c r="B5" s="319" t="s">
        <v>415</v>
      </c>
      <c r="C5" s="320"/>
      <c r="D5" s="321"/>
      <c r="E5" s="325" t="s">
        <v>416</v>
      </c>
      <c r="F5" s="326"/>
      <c r="G5" s="326"/>
      <c r="H5" s="326"/>
      <c r="I5" s="326"/>
      <c r="J5" s="326"/>
      <c r="K5" s="326"/>
      <c r="L5" s="326"/>
      <c r="M5" s="326"/>
      <c r="N5" s="326"/>
      <c r="O5" s="326"/>
      <c r="P5" s="326"/>
      <c r="Q5" s="326"/>
      <c r="R5" s="326"/>
      <c r="S5" s="326"/>
      <c r="T5" s="325" t="s">
        <v>417</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418</v>
      </c>
      <c r="U6" s="330"/>
      <c r="V6" s="330"/>
      <c r="W6" s="330"/>
      <c r="X6" s="330"/>
      <c r="Y6" s="327" t="s">
        <v>419</v>
      </c>
      <c r="Z6" s="328"/>
      <c r="AA6" s="328"/>
      <c r="AB6" s="328"/>
      <c r="AC6" s="331"/>
    </row>
    <row r="7" spans="1:29" ht="14.25" thickTop="1">
      <c r="A7" s="71">
        <v>1</v>
      </c>
      <c r="B7" s="337"/>
      <c r="C7" s="338"/>
      <c r="D7" s="339"/>
      <c r="E7" s="340" t="s">
        <v>514</v>
      </c>
      <c r="F7" s="341"/>
      <c r="G7" s="341"/>
      <c r="H7" s="341"/>
      <c r="I7" s="341"/>
      <c r="J7" s="338">
        <v>1</v>
      </c>
      <c r="K7" s="338"/>
      <c r="L7" s="74" t="s">
        <v>179</v>
      </c>
      <c r="M7" s="338">
        <v>3</v>
      </c>
      <c r="N7" s="338"/>
      <c r="O7" s="338" t="s">
        <v>515</v>
      </c>
      <c r="P7" s="338"/>
      <c r="Q7" s="338"/>
      <c r="R7" s="338"/>
      <c r="S7" s="339"/>
      <c r="T7" s="342"/>
      <c r="U7" s="342"/>
      <c r="V7" s="342"/>
      <c r="W7" s="342"/>
      <c r="X7" s="342"/>
      <c r="Y7" s="343"/>
      <c r="Z7" s="344"/>
      <c r="AA7" s="344"/>
      <c r="AB7" s="344"/>
      <c r="AC7" s="345"/>
    </row>
    <row r="8" spans="1:29" ht="14.25" thickBot="1">
      <c r="A8" s="75"/>
      <c r="B8" s="369"/>
      <c r="C8" s="351"/>
      <c r="D8" s="352"/>
      <c r="E8" s="353"/>
      <c r="F8" s="354"/>
      <c r="G8" s="354"/>
      <c r="H8" s="354"/>
      <c r="I8" s="354"/>
      <c r="J8" s="351"/>
      <c r="K8" s="351"/>
      <c r="L8" s="76" t="s">
        <v>445</v>
      </c>
      <c r="M8" s="351"/>
      <c r="N8" s="351"/>
      <c r="O8" s="351"/>
      <c r="P8" s="351"/>
      <c r="Q8" s="351"/>
      <c r="R8" s="351"/>
      <c r="S8" s="351"/>
      <c r="T8" s="355"/>
      <c r="U8" s="355"/>
      <c r="V8" s="355"/>
      <c r="W8" s="355"/>
      <c r="X8" s="355"/>
      <c r="Y8" s="350"/>
      <c r="Z8" s="351"/>
      <c r="AA8" s="351"/>
      <c r="AB8" s="351"/>
      <c r="AC8" s="356"/>
    </row>
  </sheetData>
  <sheetProtection/>
  <mergeCells count="24">
    <mergeCell ref="E5:S6"/>
    <mergeCell ref="T5:AC5"/>
    <mergeCell ref="T6:X6"/>
    <mergeCell ref="Y6:AC6"/>
    <mergeCell ref="J7:K7"/>
    <mergeCell ref="M7:N7"/>
    <mergeCell ref="O7:S7"/>
    <mergeCell ref="T7:X7"/>
    <mergeCell ref="A1:AB1"/>
    <mergeCell ref="A3:AB3"/>
    <mergeCell ref="K4:S4"/>
    <mergeCell ref="W4:AB4"/>
    <mergeCell ref="A5:A6"/>
    <mergeCell ref="B5:D6"/>
    <mergeCell ref="Y7:AC7"/>
    <mergeCell ref="B8:D8"/>
    <mergeCell ref="E8:I8"/>
    <mergeCell ref="J8:K8"/>
    <mergeCell ref="M8:N8"/>
    <mergeCell ref="O8:S8"/>
    <mergeCell ref="T8:X8"/>
    <mergeCell ref="Y8:AC8"/>
    <mergeCell ref="B7:D7"/>
    <mergeCell ref="E7:I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V25"/>
  <sheetViews>
    <sheetView zoomScale="75" zoomScaleNormal="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F10" sqref="AF10"/>
    </sheetView>
  </sheetViews>
  <sheetFormatPr defaultColWidth="9.140625" defaultRowHeight="15"/>
  <cols>
    <col min="1" max="1" width="16.28125" style="121" customWidth="1"/>
    <col min="2" max="37" width="3.57421875" style="121" customWidth="1"/>
    <col min="38" max="46" width="7.57421875" style="65" customWidth="1"/>
    <col min="47" max="47" width="9.00390625" style="65" customWidth="1"/>
    <col min="48" max="48" width="9.00390625" style="65" hidden="1" customWidth="1"/>
    <col min="49" max="16384" width="9.00390625" style="65" customWidth="1"/>
  </cols>
  <sheetData>
    <row r="1" spans="1:46" s="117" customFormat="1" ht="23.25" customHeight="1">
      <c r="A1" s="111" t="s">
        <v>333</v>
      </c>
      <c r="B1" s="267" t="str">
        <f>A2</f>
        <v>SALFUS oRs</v>
      </c>
      <c r="C1" s="267"/>
      <c r="D1" s="267"/>
      <c r="E1" s="252" t="str">
        <f>A4</f>
        <v>三保FC</v>
      </c>
      <c r="F1" s="253"/>
      <c r="G1" s="254"/>
      <c r="H1" s="252" t="str">
        <f>A6</f>
        <v>TSC</v>
      </c>
      <c r="I1" s="253"/>
      <c r="J1" s="254"/>
      <c r="K1" s="252" t="str">
        <f>A8</f>
        <v>興津SSS</v>
      </c>
      <c r="L1" s="253"/>
      <c r="M1" s="254"/>
      <c r="N1" s="252" t="str">
        <f>A10</f>
        <v>飯田FSSS</v>
      </c>
      <c r="O1" s="253"/>
      <c r="P1" s="254"/>
      <c r="Q1" s="252" t="str">
        <f>A12</f>
        <v>浜田SSS</v>
      </c>
      <c r="R1" s="253"/>
      <c r="S1" s="254"/>
      <c r="T1" s="252" t="str">
        <f>A14</f>
        <v>駒越小SSS</v>
      </c>
      <c r="U1" s="253"/>
      <c r="V1" s="254"/>
      <c r="W1" s="252" t="str">
        <f>A16</f>
        <v>RISE SC</v>
      </c>
      <c r="X1" s="253"/>
      <c r="Y1" s="254"/>
      <c r="Z1" s="252" t="str">
        <f>A18</f>
        <v>袖師SSS</v>
      </c>
      <c r="AA1" s="253"/>
      <c r="AB1" s="254"/>
      <c r="AC1" s="252" t="str">
        <f>A20</f>
        <v>由比SSS</v>
      </c>
      <c r="AD1" s="253"/>
      <c r="AE1" s="254"/>
      <c r="AF1" s="252" t="s">
        <v>370</v>
      </c>
      <c r="AG1" s="253"/>
      <c r="AH1" s="254"/>
      <c r="AI1" s="252" t="str">
        <f>A24</f>
        <v>清水ヴァーモス</v>
      </c>
      <c r="AJ1" s="253"/>
      <c r="AK1" s="254"/>
      <c r="AL1" s="112" t="s">
        <v>334</v>
      </c>
      <c r="AM1" s="113" t="s">
        <v>335</v>
      </c>
      <c r="AN1" s="113" t="s">
        <v>336</v>
      </c>
      <c r="AO1" s="113" t="s">
        <v>337</v>
      </c>
      <c r="AP1" s="114" t="s">
        <v>338</v>
      </c>
      <c r="AQ1" s="114" t="s">
        <v>339</v>
      </c>
      <c r="AR1" s="115" t="s">
        <v>340</v>
      </c>
      <c r="AS1" s="113" t="s">
        <v>341</v>
      </c>
      <c r="AT1" s="116" t="s">
        <v>342</v>
      </c>
    </row>
    <row r="2" spans="1:48" s="117" customFormat="1" ht="23.25" customHeight="1">
      <c r="A2" s="259" t="s">
        <v>343</v>
      </c>
      <c r="B2" s="248"/>
      <c r="C2" s="248"/>
      <c r="D2" s="248"/>
      <c r="E2" s="118">
        <v>2</v>
      </c>
      <c r="F2" s="119" t="s">
        <v>351</v>
      </c>
      <c r="G2" s="120">
        <v>0</v>
      </c>
      <c r="H2" s="118">
        <v>31</v>
      </c>
      <c r="I2" s="119" t="s">
        <v>351</v>
      </c>
      <c r="J2" s="120">
        <v>0</v>
      </c>
      <c r="K2" s="118">
        <v>4</v>
      </c>
      <c r="L2" s="119" t="s">
        <v>351</v>
      </c>
      <c r="M2" s="120">
        <v>0</v>
      </c>
      <c r="N2" s="118">
        <v>10</v>
      </c>
      <c r="O2" s="119" t="s">
        <v>351</v>
      </c>
      <c r="P2" s="120">
        <v>0</v>
      </c>
      <c r="Q2" s="118">
        <v>11</v>
      </c>
      <c r="R2" s="119" t="s">
        <v>351</v>
      </c>
      <c r="S2" s="120">
        <v>0</v>
      </c>
      <c r="T2" s="118">
        <v>6</v>
      </c>
      <c r="U2" s="119" t="s">
        <v>351</v>
      </c>
      <c r="V2" s="120">
        <v>0</v>
      </c>
      <c r="W2" s="118">
        <v>4</v>
      </c>
      <c r="X2" s="119" t="s">
        <v>351</v>
      </c>
      <c r="Y2" s="120">
        <v>1</v>
      </c>
      <c r="Z2" s="118">
        <v>8</v>
      </c>
      <c r="AA2" s="119" t="s">
        <v>351</v>
      </c>
      <c r="AB2" s="120">
        <v>0</v>
      </c>
      <c r="AC2" s="118">
        <v>4</v>
      </c>
      <c r="AD2" s="119" t="s">
        <v>351</v>
      </c>
      <c r="AE2" s="120">
        <v>1</v>
      </c>
      <c r="AF2" s="118">
        <v>7</v>
      </c>
      <c r="AG2" s="119" t="s">
        <v>351</v>
      </c>
      <c r="AH2" s="120">
        <v>0</v>
      </c>
      <c r="AI2" s="118">
        <v>11</v>
      </c>
      <c r="AJ2" s="119" t="s">
        <v>351</v>
      </c>
      <c r="AK2" s="120">
        <v>0</v>
      </c>
      <c r="AL2" s="246">
        <f>COUNTIF(B3:AK3,"○")+COUNTIF(B3:AK3,"△")+COUNTIF(B3:AK3,"●")</f>
        <v>11</v>
      </c>
      <c r="AM2" s="246">
        <f>COUNTIF(E3:AK3,"○")</f>
        <v>11</v>
      </c>
      <c r="AN2" s="246">
        <f>COUNTIF(E3:AK3,"●")</f>
        <v>0</v>
      </c>
      <c r="AO2" s="246">
        <f>COUNTIF(E3:AK3,"△")</f>
        <v>0</v>
      </c>
      <c r="AP2" s="246">
        <f>SUM(H2,K2,N2,AI2,Q2,T2,W2,Z2,AC2,AF2,E2)</f>
        <v>98</v>
      </c>
      <c r="AQ2" s="246">
        <f>SUM(J2,M2,P2,AK2,S2,V2,AB2,AE2,AH2,G2,Y2)</f>
        <v>2</v>
      </c>
      <c r="AR2" s="246">
        <f>AP2-AQ2</f>
        <v>96</v>
      </c>
      <c r="AS2" s="246">
        <f>IF(COUNT(AM2:AO3),AM2*3+AO2,)</f>
        <v>33</v>
      </c>
      <c r="AT2" s="257">
        <f>RANK(AV2,$AV2:$AV25,0)</f>
        <v>1</v>
      </c>
      <c r="AV2" s="266">
        <f>AS2*100+AR2+AP2/100</f>
        <v>3396.98</v>
      </c>
    </row>
    <row r="3" spans="1:48" s="117" customFormat="1" ht="23.25" customHeight="1">
      <c r="A3" s="259"/>
      <c r="B3" s="248"/>
      <c r="C3" s="248"/>
      <c r="D3" s="248"/>
      <c r="E3" s="247" t="s">
        <v>365</v>
      </c>
      <c r="F3" s="247"/>
      <c r="G3" s="247"/>
      <c r="H3" s="247" t="s">
        <v>365</v>
      </c>
      <c r="I3" s="247"/>
      <c r="J3" s="247"/>
      <c r="K3" s="247" t="s">
        <v>365</v>
      </c>
      <c r="L3" s="247"/>
      <c r="M3" s="247"/>
      <c r="N3" s="247" t="s">
        <v>365</v>
      </c>
      <c r="O3" s="247"/>
      <c r="P3" s="247"/>
      <c r="Q3" s="247" t="s">
        <v>365</v>
      </c>
      <c r="R3" s="247"/>
      <c r="S3" s="247"/>
      <c r="T3" s="247" t="s">
        <v>365</v>
      </c>
      <c r="U3" s="247"/>
      <c r="V3" s="247"/>
      <c r="W3" s="247" t="s">
        <v>365</v>
      </c>
      <c r="X3" s="247"/>
      <c r="Y3" s="247"/>
      <c r="Z3" s="247" t="s">
        <v>365</v>
      </c>
      <c r="AA3" s="247"/>
      <c r="AB3" s="247"/>
      <c r="AC3" s="247" t="s">
        <v>365</v>
      </c>
      <c r="AD3" s="247"/>
      <c r="AE3" s="247"/>
      <c r="AF3" s="247" t="s">
        <v>365</v>
      </c>
      <c r="AG3" s="247"/>
      <c r="AH3" s="247"/>
      <c r="AI3" s="247" t="s">
        <v>365</v>
      </c>
      <c r="AJ3" s="247"/>
      <c r="AK3" s="247"/>
      <c r="AL3" s="246"/>
      <c r="AM3" s="246"/>
      <c r="AN3" s="246"/>
      <c r="AO3" s="246"/>
      <c r="AP3" s="246"/>
      <c r="AQ3" s="246"/>
      <c r="AR3" s="246"/>
      <c r="AS3" s="246"/>
      <c r="AT3" s="258"/>
      <c r="AV3" s="266"/>
    </row>
    <row r="4" spans="1:48" s="117" customFormat="1" ht="23.25" customHeight="1">
      <c r="A4" s="259" t="s">
        <v>352</v>
      </c>
      <c r="B4" s="118">
        <v>0</v>
      </c>
      <c r="C4" s="119" t="s">
        <v>351</v>
      </c>
      <c r="D4" s="120">
        <v>2</v>
      </c>
      <c r="E4" s="260"/>
      <c r="F4" s="261"/>
      <c r="G4" s="262"/>
      <c r="H4" s="118">
        <v>11</v>
      </c>
      <c r="I4" s="119" t="s">
        <v>351</v>
      </c>
      <c r="J4" s="120">
        <v>0</v>
      </c>
      <c r="K4" s="118">
        <v>0</v>
      </c>
      <c r="L4" s="119" t="s">
        <v>351</v>
      </c>
      <c r="M4" s="120">
        <v>1</v>
      </c>
      <c r="N4" s="118">
        <v>5</v>
      </c>
      <c r="O4" s="119" t="s">
        <v>351</v>
      </c>
      <c r="P4" s="120">
        <v>2</v>
      </c>
      <c r="Q4" s="118">
        <v>3</v>
      </c>
      <c r="R4" s="119" t="s">
        <v>351</v>
      </c>
      <c r="S4" s="120">
        <v>1</v>
      </c>
      <c r="T4" s="118">
        <v>1</v>
      </c>
      <c r="U4" s="119" t="s">
        <v>351</v>
      </c>
      <c r="V4" s="120">
        <v>1</v>
      </c>
      <c r="W4" s="118">
        <v>0</v>
      </c>
      <c r="X4" s="119" t="s">
        <v>351</v>
      </c>
      <c r="Y4" s="120">
        <v>1</v>
      </c>
      <c r="Z4" s="118">
        <v>2</v>
      </c>
      <c r="AA4" s="119" t="s">
        <v>351</v>
      </c>
      <c r="AB4" s="120">
        <v>3</v>
      </c>
      <c r="AC4" s="118">
        <v>1</v>
      </c>
      <c r="AD4" s="119" t="s">
        <v>351</v>
      </c>
      <c r="AE4" s="120">
        <v>2</v>
      </c>
      <c r="AF4" s="118">
        <v>2</v>
      </c>
      <c r="AG4" s="119" t="s">
        <v>351</v>
      </c>
      <c r="AH4" s="120">
        <v>2</v>
      </c>
      <c r="AI4" s="118">
        <v>0</v>
      </c>
      <c r="AJ4" s="119" t="s">
        <v>351</v>
      </c>
      <c r="AK4" s="120">
        <v>2</v>
      </c>
      <c r="AL4" s="246">
        <f>COUNTIF(B5:AK5,"○")+COUNTIF(B5:AK5,"△")+COUNTIF(B5:AK5,"●")</f>
        <v>11</v>
      </c>
      <c r="AM4" s="246">
        <f>COUNTIF(B5:AK5,"○")</f>
        <v>3</v>
      </c>
      <c r="AN4" s="246">
        <f>COUNTIF(B5:AK5,"●")</f>
        <v>6</v>
      </c>
      <c r="AO4" s="246">
        <f>COUNTIF(B5:AK5,"△")</f>
        <v>2</v>
      </c>
      <c r="AP4" s="246">
        <f>SUM(K4,N4,AI4,Q4,T4,W4,Z4,AC4,AF4,H4,B4)</f>
        <v>25</v>
      </c>
      <c r="AQ4" s="246">
        <f>SUM(J4,M4,P4,AK4,S4,V4,Y4,AB4,AE4,AH4,D4)</f>
        <v>17</v>
      </c>
      <c r="AR4" s="246">
        <f>AP4-AQ4</f>
        <v>8</v>
      </c>
      <c r="AS4" s="246">
        <f>IF(COUNT(AM4:AO5),AM4*3+AO4,)</f>
        <v>11</v>
      </c>
      <c r="AT4" s="243">
        <f>RANK(AV4,$AV2:$AV25,0)</f>
        <v>8</v>
      </c>
      <c r="AV4" s="245">
        <f>AS4*100+AR4+AP4/100</f>
        <v>1108.25</v>
      </c>
    </row>
    <row r="5" spans="1:48" s="117" customFormat="1" ht="23.25" customHeight="1">
      <c r="A5" s="259"/>
      <c r="B5" s="249" t="s">
        <v>366</v>
      </c>
      <c r="C5" s="250"/>
      <c r="D5" s="251"/>
      <c r="E5" s="263"/>
      <c r="F5" s="264"/>
      <c r="G5" s="265"/>
      <c r="H5" s="247" t="s">
        <v>365</v>
      </c>
      <c r="I5" s="247"/>
      <c r="J5" s="247"/>
      <c r="K5" s="249" t="s">
        <v>366</v>
      </c>
      <c r="L5" s="250"/>
      <c r="M5" s="251"/>
      <c r="N5" s="247" t="s">
        <v>365</v>
      </c>
      <c r="O5" s="247"/>
      <c r="P5" s="247"/>
      <c r="Q5" s="247" t="s">
        <v>365</v>
      </c>
      <c r="R5" s="247"/>
      <c r="S5" s="247"/>
      <c r="T5" s="247" t="s">
        <v>371</v>
      </c>
      <c r="U5" s="247"/>
      <c r="V5" s="247"/>
      <c r="W5" s="249" t="s">
        <v>366</v>
      </c>
      <c r="X5" s="250"/>
      <c r="Y5" s="251"/>
      <c r="Z5" s="249" t="s">
        <v>366</v>
      </c>
      <c r="AA5" s="250"/>
      <c r="AB5" s="251"/>
      <c r="AC5" s="249" t="s">
        <v>366</v>
      </c>
      <c r="AD5" s="250"/>
      <c r="AE5" s="251"/>
      <c r="AF5" s="247" t="s">
        <v>371</v>
      </c>
      <c r="AG5" s="247"/>
      <c r="AH5" s="247"/>
      <c r="AI5" s="249" t="s">
        <v>366</v>
      </c>
      <c r="AJ5" s="250"/>
      <c r="AK5" s="251"/>
      <c r="AL5" s="246"/>
      <c r="AM5" s="246"/>
      <c r="AN5" s="246"/>
      <c r="AO5" s="246"/>
      <c r="AP5" s="246"/>
      <c r="AQ5" s="246"/>
      <c r="AR5" s="246"/>
      <c r="AS5" s="246"/>
      <c r="AT5" s="244"/>
      <c r="AV5" s="245"/>
    </row>
    <row r="6" spans="1:48" s="117" customFormat="1" ht="23.25" customHeight="1">
      <c r="A6" s="259" t="s">
        <v>345</v>
      </c>
      <c r="B6" s="118">
        <v>0</v>
      </c>
      <c r="C6" s="119" t="s">
        <v>351</v>
      </c>
      <c r="D6" s="120">
        <v>31</v>
      </c>
      <c r="E6" s="118">
        <v>0</v>
      </c>
      <c r="F6" s="119" t="s">
        <v>351</v>
      </c>
      <c r="G6" s="120">
        <v>11</v>
      </c>
      <c r="H6" s="260"/>
      <c r="I6" s="261"/>
      <c r="J6" s="262"/>
      <c r="K6" s="118">
        <v>0</v>
      </c>
      <c r="L6" s="119" t="s">
        <v>351</v>
      </c>
      <c r="M6" s="120">
        <v>20</v>
      </c>
      <c r="N6" s="118">
        <v>3</v>
      </c>
      <c r="O6" s="119" t="s">
        <v>351</v>
      </c>
      <c r="P6" s="120">
        <v>4</v>
      </c>
      <c r="Q6" s="118">
        <v>0</v>
      </c>
      <c r="R6" s="119" t="s">
        <v>351</v>
      </c>
      <c r="S6" s="120">
        <v>11</v>
      </c>
      <c r="T6" s="118">
        <v>0</v>
      </c>
      <c r="U6" s="119" t="s">
        <v>351</v>
      </c>
      <c r="V6" s="120">
        <v>10</v>
      </c>
      <c r="W6" s="118">
        <v>0</v>
      </c>
      <c r="X6" s="119" t="s">
        <v>351</v>
      </c>
      <c r="Y6" s="120">
        <v>8</v>
      </c>
      <c r="Z6" s="118">
        <v>0</v>
      </c>
      <c r="AA6" s="119" t="s">
        <v>351</v>
      </c>
      <c r="AB6" s="120">
        <v>15</v>
      </c>
      <c r="AC6" s="118">
        <v>0</v>
      </c>
      <c r="AD6" s="119" t="s">
        <v>351</v>
      </c>
      <c r="AE6" s="120">
        <v>14</v>
      </c>
      <c r="AF6" s="118">
        <v>1</v>
      </c>
      <c r="AG6" s="119" t="s">
        <v>351</v>
      </c>
      <c r="AH6" s="120">
        <v>16</v>
      </c>
      <c r="AI6" s="118">
        <v>0</v>
      </c>
      <c r="AJ6" s="119" t="s">
        <v>351</v>
      </c>
      <c r="AK6" s="120">
        <v>11</v>
      </c>
      <c r="AL6" s="246">
        <f>COUNTIF(B7:AK7,"○")+COUNTIF(B7:AK7,"△")+COUNTIF(B7:AK7,"●")</f>
        <v>11</v>
      </c>
      <c r="AM6" s="246">
        <f>COUNTIF(B7:AK7,"○")</f>
        <v>0</v>
      </c>
      <c r="AN6" s="246">
        <f>COUNTIF(B7:AK7,"●")</f>
        <v>11</v>
      </c>
      <c r="AO6" s="246">
        <f>COUNTIF(B7:AK7,"△")</f>
        <v>0</v>
      </c>
      <c r="AP6" s="246">
        <f>SUM(K6,N6,AI6,T6,Q6,W6,Z6,AC6,AF6,E6,B6)</f>
        <v>4</v>
      </c>
      <c r="AQ6" s="246">
        <f>SUM(M6,P6,AK6,S6,V6,Y6,AB6,AE6,AH6,G6,D6)</f>
        <v>151</v>
      </c>
      <c r="AR6" s="246">
        <f>AP6-AQ6</f>
        <v>-147</v>
      </c>
      <c r="AS6" s="246">
        <f>IF(COUNT(AM6:AO7),AM6*3+AO6,)</f>
        <v>0</v>
      </c>
      <c r="AT6" s="243">
        <f>RANK(AV6,$AV2:$AV25,0)</f>
        <v>12</v>
      </c>
      <c r="AV6" s="245">
        <f>AS6*100+AR6+AP6/100</f>
        <v>-146.96</v>
      </c>
    </row>
    <row r="7" spans="1:48" s="117" customFormat="1" ht="23.25" customHeight="1">
      <c r="A7" s="259"/>
      <c r="B7" s="249" t="s">
        <v>366</v>
      </c>
      <c r="C7" s="250"/>
      <c r="D7" s="251"/>
      <c r="E7" s="249" t="s">
        <v>366</v>
      </c>
      <c r="F7" s="250"/>
      <c r="G7" s="251"/>
      <c r="H7" s="263"/>
      <c r="I7" s="264"/>
      <c r="J7" s="265"/>
      <c r="K7" s="249" t="s">
        <v>366</v>
      </c>
      <c r="L7" s="250"/>
      <c r="M7" s="251"/>
      <c r="N7" s="249" t="s">
        <v>366</v>
      </c>
      <c r="O7" s="250"/>
      <c r="P7" s="251"/>
      <c r="Q7" s="249" t="s">
        <v>366</v>
      </c>
      <c r="R7" s="250"/>
      <c r="S7" s="251"/>
      <c r="T7" s="249" t="s">
        <v>366</v>
      </c>
      <c r="U7" s="250"/>
      <c r="V7" s="251"/>
      <c r="W7" s="249" t="s">
        <v>366</v>
      </c>
      <c r="X7" s="250"/>
      <c r="Y7" s="251"/>
      <c r="Z7" s="249" t="s">
        <v>366</v>
      </c>
      <c r="AA7" s="250"/>
      <c r="AB7" s="251"/>
      <c r="AC7" s="249" t="s">
        <v>366</v>
      </c>
      <c r="AD7" s="250"/>
      <c r="AE7" s="251"/>
      <c r="AF7" s="249" t="s">
        <v>366</v>
      </c>
      <c r="AG7" s="250"/>
      <c r="AH7" s="251"/>
      <c r="AI7" s="249" t="s">
        <v>366</v>
      </c>
      <c r="AJ7" s="250"/>
      <c r="AK7" s="251"/>
      <c r="AL7" s="246"/>
      <c r="AM7" s="246"/>
      <c r="AN7" s="246"/>
      <c r="AO7" s="246"/>
      <c r="AP7" s="246"/>
      <c r="AQ7" s="246"/>
      <c r="AR7" s="246"/>
      <c r="AS7" s="246"/>
      <c r="AT7" s="244"/>
      <c r="AV7" s="245"/>
    </row>
    <row r="8" spans="1:48" s="117" customFormat="1" ht="23.25" customHeight="1">
      <c r="A8" s="259" t="s">
        <v>346</v>
      </c>
      <c r="B8" s="118">
        <v>0</v>
      </c>
      <c r="C8" s="119" t="s">
        <v>351</v>
      </c>
      <c r="D8" s="120">
        <v>4</v>
      </c>
      <c r="E8" s="118">
        <v>1</v>
      </c>
      <c r="F8" s="119" t="s">
        <v>351</v>
      </c>
      <c r="G8" s="120">
        <v>0</v>
      </c>
      <c r="H8" s="118">
        <v>20</v>
      </c>
      <c r="I8" s="119" t="s">
        <v>351</v>
      </c>
      <c r="J8" s="120">
        <v>0</v>
      </c>
      <c r="K8" s="260"/>
      <c r="L8" s="261"/>
      <c r="M8" s="262"/>
      <c r="N8" s="118">
        <v>0</v>
      </c>
      <c r="O8" s="119" t="s">
        <v>351</v>
      </c>
      <c r="P8" s="120">
        <v>0</v>
      </c>
      <c r="Q8" s="118">
        <v>3</v>
      </c>
      <c r="R8" s="119" t="s">
        <v>351</v>
      </c>
      <c r="S8" s="120">
        <v>0</v>
      </c>
      <c r="T8" s="118">
        <v>0</v>
      </c>
      <c r="U8" s="119" t="s">
        <v>351</v>
      </c>
      <c r="V8" s="120">
        <v>2</v>
      </c>
      <c r="W8" s="118">
        <v>1</v>
      </c>
      <c r="X8" s="119" t="s">
        <v>351</v>
      </c>
      <c r="Y8" s="120">
        <v>2</v>
      </c>
      <c r="Z8" s="118">
        <v>2</v>
      </c>
      <c r="AA8" s="119" t="s">
        <v>351</v>
      </c>
      <c r="AB8" s="120">
        <v>0</v>
      </c>
      <c r="AC8" s="118">
        <v>0</v>
      </c>
      <c r="AD8" s="119" t="s">
        <v>351</v>
      </c>
      <c r="AE8" s="120">
        <v>4</v>
      </c>
      <c r="AF8" s="118">
        <v>1</v>
      </c>
      <c r="AG8" s="119" t="s">
        <v>351</v>
      </c>
      <c r="AH8" s="120">
        <v>0</v>
      </c>
      <c r="AI8" s="118">
        <v>1</v>
      </c>
      <c r="AJ8" s="119" t="s">
        <v>351</v>
      </c>
      <c r="AK8" s="120">
        <v>1</v>
      </c>
      <c r="AL8" s="246">
        <f>COUNTIF(B9:AK9,"○")+COUNTIF(B9:AK9,"△")+COUNTIF(B9:AK9,"●")</f>
        <v>11</v>
      </c>
      <c r="AM8" s="246">
        <f>COUNTIF(B9:AK9,"○")</f>
        <v>5</v>
      </c>
      <c r="AN8" s="246">
        <f>COUNTIF(B9:AK9,"●")</f>
        <v>4</v>
      </c>
      <c r="AO8" s="246">
        <f>COUNTIF(B9:AK9,"△")</f>
        <v>2</v>
      </c>
      <c r="AP8" s="246">
        <f>SUM(H8,N8,AI8,Q8,T8,W8,Z8,AC8,AF8,E8,B8)</f>
        <v>29</v>
      </c>
      <c r="AQ8" s="246">
        <f>SUM(J8,P8,AK8,G8,S8,V8,Y8,AB8,AE8,AH8,D8,)</f>
        <v>13</v>
      </c>
      <c r="AR8" s="246">
        <f>AP8-AQ8</f>
        <v>16</v>
      </c>
      <c r="AS8" s="246">
        <f>IF(COUNT(AM8:AO9),AM8*3+AO8,)</f>
        <v>17</v>
      </c>
      <c r="AT8" s="257">
        <f>RANK(AV8,$AV2:$AV25,0)</f>
        <v>6</v>
      </c>
      <c r="AV8" s="245">
        <f>AS8*100+AR8+AP8/100</f>
        <v>1716.29</v>
      </c>
    </row>
    <row r="9" spans="1:48" s="117" customFormat="1" ht="23.25" customHeight="1">
      <c r="A9" s="259"/>
      <c r="B9" s="249" t="s">
        <v>366</v>
      </c>
      <c r="C9" s="250"/>
      <c r="D9" s="251"/>
      <c r="E9" s="247" t="s">
        <v>365</v>
      </c>
      <c r="F9" s="247"/>
      <c r="G9" s="247"/>
      <c r="H9" s="247" t="s">
        <v>365</v>
      </c>
      <c r="I9" s="247"/>
      <c r="J9" s="247"/>
      <c r="K9" s="263"/>
      <c r="L9" s="264"/>
      <c r="M9" s="265"/>
      <c r="N9" s="247" t="s">
        <v>371</v>
      </c>
      <c r="O9" s="247"/>
      <c r="P9" s="247"/>
      <c r="Q9" s="247" t="s">
        <v>365</v>
      </c>
      <c r="R9" s="247"/>
      <c r="S9" s="247"/>
      <c r="T9" s="249" t="s">
        <v>366</v>
      </c>
      <c r="U9" s="250"/>
      <c r="V9" s="251"/>
      <c r="W9" s="249" t="s">
        <v>366</v>
      </c>
      <c r="X9" s="250"/>
      <c r="Y9" s="251"/>
      <c r="Z9" s="247" t="s">
        <v>365</v>
      </c>
      <c r="AA9" s="247"/>
      <c r="AB9" s="247"/>
      <c r="AC9" s="249" t="s">
        <v>366</v>
      </c>
      <c r="AD9" s="250"/>
      <c r="AE9" s="251"/>
      <c r="AF9" s="247" t="s">
        <v>365</v>
      </c>
      <c r="AG9" s="247"/>
      <c r="AH9" s="247"/>
      <c r="AI9" s="247" t="s">
        <v>371</v>
      </c>
      <c r="AJ9" s="247"/>
      <c r="AK9" s="247"/>
      <c r="AL9" s="246"/>
      <c r="AM9" s="246"/>
      <c r="AN9" s="246"/>
      <c r="AO9" s="246"/>
      <c r="AP9" s="246"/>
      <c r="AQ9" s="246"/>
      <c r="AR9" s="246"/>
      <c r="AS9" s="246"/>
      <c r="AT9" s="258"/>
      <c r="AV9" s="245"/>
    </row>
    <row r="10" spans="1:48" s="117" customFormat="1" ht="23.25" customHeight="1">
      <c r="A10" s="259" t="s">
        <v>347</v>
      </c>
      <c r="B10" s="118">
        <v>0</v>
      </c>
      <c r="C10" s="119" t="s">
        <v>351</v>
      </c>
      <c r="D10" s="120">
        <v>10</v>
      </c>
      <c r="E10" s="118">
        <v>2</v>
      </c>
      <c r="F10" s="119" t="s">
        <v>351</v>
      </c>
      <c r="G10" s="120">
        <v>5</v>
      </c>
      <c r="H10" s="118">
        <v>4</v>
      </c>
      <c r="I10" s="119" t="s">
        <v>351</v>
      </c>
      <c r="J10" s="120">
        <v>3</v>
      </c>
      <c r="K10" s="118">
        <v>0</v>
      </c>
      <c r="L10" s="119" t="s">
        <v>351</v>
      </c>
      <c r="M10" s="120">
        <v>0</v>
      </c>
      <c r="N10" s="260"/>
      <c r="O10" s="261"/>
      <c r="P10" s="262"/>
      <c r="Q10" s="118">
        <v>2</v>
      </c>
      <c r="R10" s="119" t="s">
        <v>351</v>
      </c>
      <c r="S10" s="120">
        <v>7</v>
      </c>
      <c r="T10" s="118">
        <v>3</v>
      </c>
      <c r="U10" s="119" t="s">
        <v>351</v>
      </c>
      <c r="V10" s="120">
        <v>4</v>
      </c>
      <c r="W10" s="118">
        <v>2</v>
      </c>
      <c r="X10" s="119" t="s">
        <v>351</v>
      </c>
      <c r="Y10" s="120">
        <v>5</v>
      </c>
      <c r="Z10" s="118">
        <v>0</v>
      </c>
      <c r="AA10" s="119" t="s">
        <v>351</v>
      </c>
      <c r="AB10" s="120">
        <v>5</v>
      </c>
      <c r="AC10" s="118">
        <v>2</v>
      </c>
      <c r="AD10" s="119" t="s">
        <v>351</v>
      </c>
      <c r="AE10" s="120">
        <v>5</v>
      </c>
      <c r="AF10" s="118">
        <v>0</v>
      </c>
      <c r="AG10" s="119" t="s">
        <v>351</v>
      </c>
      <c r="AH10" s="120">
        <v>2</v>
      </c>
      <c r="AI10" s="118">
        <v>6</v>
      </c>
      <c r="AJ10" s="119" t="s">
        <v>351</v>
      </c>
      <c r="AK10" s="120">
        <v>2</v>
      </c>
      <c r="AL10" s="246">
        <f>COUNTIF(B11:AK11,"○")+COUNTIF(B11:AK11,"△")+COUNTIF(B11:AK11,"●")</f>
        <v>11</v>
      </c>
      <c r="AM10" s="246">
        <f>COUNTIF(B11:AK11,"○")</f>
        <v>2</v>
      </c>
      <c r="AN10" s="246">
        <f>COUNTIF(B11:AK11,"●")</f>
        <v>8</v>
      </c>
      <c r="AO10" s="246">
        <f>COUNTIF(B11:AK11,"△")</f>
        <v>1</v>
      </c>
      <c r="AP10" s="246">
        <f>SUM(H10,K10,Q10,AI10,T10,W10,Z10,AC10,AF10,E10,B10)</f>
        <v>21</v>
      </c>
      <c r="AQ10" s="246">
        <f>SUM(J10,M10,S10,AK10,G10,V10,Y10,AB10,AE10,AH10,D10)</f>
        <v>48</v>
      </c>
      <c r="AR10" s="246">
        <f>AP10-AQ10</f>
        <v>-27</v>
      </c>
      <c r="AS10" s="246">
        <f>IF(COUNT(AM10:AO11),AM10*3+AO10,)</f>
        <v>7</v>
      </c>
      <c r="AT10" s="243">
        <f>RANK(AV10,$AV2:$AV25,0)</f>
        <v>10</v>
      </c>
      <c r="AV10" s="245">
        <f>AS10*100+AR10+AP10/100</f>
        <v>673.21</v>
      </c>
    </row>
    <row r="11" spans="1:48" s="117" customFormat="1" ht="23.25" customHeight="1">
      <c r="A11" s="259"/>
      <c r="B11" s="249" t="s">
        <v>366</v>
      </c>
      <c r="C11" s="250"/>
      <c r="D11" s="251"/>
      <c r="E11" s="249" t="s">
        <v>366</v>
      </c>
      <c r="F11" s="250"/>
      <c r="G11" s="251"/>
      <c r="H11" s="247" t="s">
        <v>365</v>
      </c>
      <c r="I11" s="247"/>
      <c r="J11" s="247"/>
      <c r="K11" s="247" t="s">
        <v>371</v>
      </c>
      <c r="L11" s="247"/>
      <c r="M11" s="247"/>
      <c r="N11" s="263"/>
      <c r="O11" s="264"/>
      <c r="P11" s="265"/>
      <c r="Q11" s="249" t="s">
        <v>366</v>
      </c>
      <c r="R11" s="250"/>
      <c r="S11" s="251"/>
      <c r="T11" s="249" t="s">
        <v>366</v>
      </c>
      <c r="U11" s="250"/>
      <c r="V11" s="251"/>
      <c r="W11" s="249" t="s">
        <v>366</v>
      </c>
      <c r="X11" s="250"/>
      <c r="Y11" s="251"/>
      <c r="Z11" s="249" t="s">
        <v>366</v>
      </c>
      <c r="AA11" s="250"/>
      <c r="AB11" s="251"/>
      <c r="AC11" s="249" t="s">
        <v>366</v>
      </c>
      <c r="AD11" s="250"/>
      <c r="AE11" s="251"/>
      <c r="AF11" s="249" t="s">
        <v>366</v>
      </c>
      <c r="AG11" s="250"/>
      <c r="AH11" s="251"/>
      <c r="AI11" s="247" t="s">
        <v>365</v>
      </c>
      <c r="AJ11" s="247"/>
      <c r="AK11" s="247"/>
      <c r="AL11" s="246"/>
      <c r="AM11" s="246"/>
      <c r="AN11" s="246"/>
      <c r="AO11" s="246"/>
      <c r="AP11" s="246"/>
      <c r="AQ11" s="246"/>
      <c r="AR11" s="246"/>
      <c r="AS11" s="246"/>
      <c r="AT11" s="244"/>
      <c r="AV11" s="245"/>
    </row>
    <row r="12" spans="1:48" ht="22.5" customHeight="1">
      <c r="A12" s="259" t="s">
        <v>348</v>
      </c>
      <c r="B12" s="118">
        <v>0</v>
      </c>
      <c r="C12" s="119" t="s">
        <v>351</v>
      </c>
      <c r="D12" s="120">
        <v>11</v>
      </c>
      <c r="E12" s="118">
        <v>1</v>
      </c>
      <c r="F12" s="119" t="s">
        <v>351</v>
      </c>
      <c r="G12" s="120">
        <v>3</v>
      </c>
      <c r="H12" s="118">
        <v>11</v>
      </c>
      <c r="I12" s="119" t="s">
        <v>351</v>
      </c>
      <c r="J12" s="120">
        <v>0</v>
      </c>
      <c r="K12" s="118">
        <v>0</v>
      </c>
      <c r="L12" s="119" t="s">
        <v>351</v>
      </c>
      <c r="M12" s="120">
        <v>3</v>
      </c>
      <c r="N12" s="118">
        <v>7</v>
      </c>
      <c r="O12" s="119" t="s">
        <v>351</v>
      </c>
      <c r="P12" s="120">
        <v>2</v>
      </c>
      <c r="Q12" s="248"/>
      <c r="R12" s="248"/>
      <c r="S12" s="248"/>
      <c r="T12" s="118">
        <v>1</v>
      </c>
      <c r="U12" s="119" t="s">
        <v>351</v>
      </c>
      <c r="V12" s="120">
        <v>7</v>
      </c>
      <c r="W12" s="118">
        <v>1</v>
      </c>
      <c r="X12" s="119" t="s">
        <v>351</v>
      </c>
      <c r="Y12" s="120">
        <v>9</v>
      </c>
      <c r="Z12" s="118">
        <v>0</v>
      </c>
      <c r="AA12" s="119" t="s">
        <v>351</v>
      </c>
      <c r="AB12" s="120">
        <v>7</v>
      </c>
      <c r="AC12" s="118">
        <v>2</v>
      </c>
      <c r="AD12" s="119" t="s">
        <v>351</v>
      </c>
      <c r="AE12" s="120">
        <v>4</v>
      </c>
      <c r="AF12" s="118">
        <v>1</v>
      </c>
      <c r="AG12" s="119" t="s">
        <v>351</v>
      </c>
      <c r="AH12" s="120">
        <v>8</v>
      </c>
      <c r="AI12" s="118">
        <v>2</v>
      </c>
      <c r="AJ12" s="119" t="s">
        <v>351</v>
      </c>
      <c r="AK12" s="120">
        <v>3</v>
      </c>
      <c r="AL12" s="246">
        <f>COUNTIF(B13:AK13,"○")+COUNTIF(B13:AK13,"△")+COUNTIF(B13:AK13,"●")</f>
        <v>11</v>
      </c>
      <c r="AM12" s="246">
        <f>COUNTIF(B13:AK13,"○")</f>
        <v>2</v>
      </c>
      <c r="AN12" s="246">
        <f>COUNTIF(B13:AK13,"●")</f>
        <v>9</v>
      </c>
      <c r="AO12" s="246">
        <f>COUNTIF(B13:AK13,"△")</f>
        <v>0</v>
      </c>
      <c r="AP12" s="246">
        <f>SUM(H12,K12,N12,AI12,T12,W12,Z12,AC12,AF12,E12,B12)</f>
        <v>26</v>
      </c>
      <c r="AQ12" s="246">
        <f>SUM(J12,M12,P12,AK12,G12,V12,Y12,AB12,AE12,AH12,D12)</f>
        <v>57</v>
      </c>
      <c r="AR12" s="246">
        <f>AP12-AQ12</f>
        <v>-31</v>
      </c>
      <c r="AS12" s="246">
        <f>IF(COUNT(AM12:AO13),AM12*3+AO12,)</f>
        <v>6</v>
      </c>
      <c r="AT12" s="243">
        <f>RANK(AV12,$AV2:$AV25,0)</f>
        <v>11</v>
      </c>
      <c r="AV12" s="245">
        <f>AS12*100+AR12+AP12/100</f>
        <v>569.26</v>
      </c>
    </row>
    <row r="13" spans="1:48" ht="22.5" customHeight="1">
      <c r="A13" s="259"/>
      <c r="B13" s="249" t="s">
        <v>366</v>
      </c>
      <c r="C13" s="250"/>
      <c r="D13" s="251"/>
      <c r="E13" s="249" t="s">
        <v>366</v>
      </c>
      <c r="F13" s="250"/>
      <c r="G13" s="251"/>
      <c r="H13" s="247" t="s">
        <v>365</v>
      </c>
      <c r="I13" s="247"/>
      <c r="J13" s="247"/>
      <c r="K13" s="249" t="s">
        <v>366</v>
      </c>
      <c r="L13" s="250"/>
      <c r="M13" s="251"/>
      <c r="N13" s="247" t="s">
        <v>365</v>
      </c>
      <c r="O13" s="247"/>
      <c r="P13" s="247"/>
      <c r="Q13" s="248"/>
      <c r="R13" s="248"/>
      <c r="S13" s="248"/>
      <c r="T13" s="249" t="s">
        <v>366</v>
      </c>
      <c r="U13" s="250"/>
      <c r="V13" s="251"/>
      <c r="W13" s="249" t="s">
        <v>366</v>
      </c>
      <c r="X13" s="250"/>
      <c r="Y13" s="251"/>
      <c r="Z13" s="249" t="s">
        <v>366</v>
      </c>
      <c r="AA13" s="250"/>
      <c r="AB13" s="251"/>
      <c r="AC13" s="249" t="s">
        <v>366</v>
      </c>
      <c r="AD13" s="250"/>
      <c r="AE13" s="251"/>
      <c r="AF13" s="249" t="s">
        <v>366</v>
      </c>
      <c r="AG13" s="250"/>
      <c r="AH13" s="251"/>
      <c r="AI13" s="249" t="s">
        <v>366</v>
      </c>
      <c r="AJ13" s="250"/>
      <c r="AK13" s="251"/>
      <c r="AL13" s="246"/>
      <c r="AM13" s="246"/>
      <c r="AN13" s="246"/>
      <c r="AO13" s="246"/>
      <c r="AP13" s="246"/>
      <c r="AQ13" s="246"/>
      <c r="AR13" s="246"/>
      <c r="AS13" s="246"/>
      <c r="AT13" s="244"/>
      <c r="AV13" s="245"/>
    </row>
    <row r="14" spans="1:48" ht="22.5" customHeight="1">
      <c r="A14" s="259" t="s">
        <v>349</v>
      </c>
      <c r="B14" s="118">
        <v>0</v>
      </c>
      <c r="C14" s="119" t="s">
        <v>351</v>
      </c>
      <c r="D14" s="120">
        <v>6</v>
      </c>
      <c r="E14" s="118">
        <v>1</v>
      </c>
      <c r="F14" s="119" t="s">
        <v>351</v>
      </c>
      <c r="G14" s="120">
        <v>1</v>
      </c>
      <c r="H14" s="118">
        <v>10</v>
      </c>
      <c r="I14" s="119" t="s">
        <v>351</v>
      </c>
      <c r="J14" s="120">
        <v>0</v>
      </c>
      <c r="K14" s="118">
        <v>2</v>
      </c>
      <c r="L14" s="119" t="s">
        <v>351</v>
      </c>
      <c r="M14" s="120">
        <v>0</v>
      </c>
      <c r="N14" s="118">
        <v>4</v>
      </c>
      <c r="O14" s="119" t="s">
        <v>351</v>
      </c>
      <c r="P14" s="120">
        <v>3</v>
      </c>
      <c r="Q14" s="118">
        <v>7</v>
      </c>
      <c r="R14" s="119" t="s">
        <v>351</v>
      </c>
      <c r="S14" s="120">
        <v>1</v>
      </c>
      <c r="T14" s="248"/>
      <c r="U14" s="248"/>
      <c r="V14" s="248"/>
      <c r="W14" s="118">
        <v>6</v>
      </c>
      <c r="X14" s="119" t="s">
        <v>351</v>
      </c>
      <c r="Y14" s="120">
        <v>5</v>
      </c>
      <c r="Z14" s="118">
        <v>1</v>
      </c>
      <c r="AA14" s="119" t="s">
        <v>351</v>
      </c>
      <c r="AB14" s="120">
        <v>0</v>
      </c>
      <c r="AC14" s="118">
        <v>1</v>
      </c>
      <c r="AD14" s="119" t="s">
        <v>351</v>
      </c>
      <c r="AE14" s="120">
        <v>0</v>
      </c>
      <c r="AF14" s="118">
        <v>0</v>
      </c>
      <c r="AG14" s="119" t="s">
        <v>351</v>
      </c>
      <c r="AH14" s="120">
        <v>3</v>
      </c>
      <c r="AI14" s="118">
        <v>4</v>
      </c>
      <c r="AJ14" s="119" t="s">
        <v>351</v>
      </c>
      <c r="AK14" s="120">
        <v>1</v>
      </c>
      <c r="AL14" s="246">
        <f>COUNTIF(B15:AK15,"○")+COUNTIF(B15:AK15,"△")+COUNTIF(B15:AK15,"●")</f>
        <v>11</v>
      </c>
      <c r="AM14" s="246">
        <f>COUNTIF(B15:AK15,"○")</f>
        <v>8</v>
      </c>
      <c r="AN14" s="246">
        <f>COUNTIF(B15:AK15,"●")</f>
        <v>2</v>
      </c>
      <c r="AO14" s="246">
        <f>COUNTIF(B15:AK15,"△")</f>
        <v>1</v>
      </c>
      <c r="AP14" s="246">
        <f>SUM(H14,K14,N14,AI14,Q14,W14,Z14,AC14,AF14,E14,B14)</f>
        <v>36</v>
      </c>
      <c r="AQ14" s="246">
        <f>SUM(J14,M14,P14,AK14,G14,S14,Y14,AB14,AE14,AH14,D14)</f>
        <v>20</v>
      </c>
      <c r="AR14" s="246">
        <f>AP14-AQ14</f>
        <v>16</v>
      </c>
      <c r="AS14" s="246">
        <f>IF(COUNT(AM14:AO15),AM14*3+AO14,)</f>
        <v>25</v>
      </c>
      <c r="AT14" s="257">
        <f>RANK(AV14,$AV2:$AV25,0)</f>
        <v>3</v>
      </c>
      <c r="AV14" s="245">
        <f>AS14*100+AR14+AP14/100</f>
        <v>2516.36</v>
      </c>
    </row>
    <row r="15" spans="1:48" ht="22.5" customHeight="1">
      <c r="A15" s="259"/>
      <c r="B15" s="249" t="s">
        <v>366</v>
      </c>
      <c r="C15" s="250"/>
      <c r="D15" s="251"/>
      <c r="E15" s="247" t="s">
        <v>371</v>
      </c>
      <c r="F15" s="247"/>
      <c r="G15" s="247"/>
      <c r="H15" s="247" t="s">
        <v>365</v>
      </c>
      <c r="I15" s="247"/>
      <c r="J15" s="247"/>
      <c r="K15" s="247" t="s">
        <v>365</v>
      </c>
      <c r="L15" s="247"/>
      <c r="M15" s="247"/>
      <c r="N15" s="247" t="s">
        <v>365</v>
      </c>
      <c r="O15" s="247"/>
      <c r="P15" s="247"/>
      <c r="Q15" s="247" t="s">
        <v>365</v>
      </c>
      <c r="R15" s="247"/>
      <c r="S15" s="247"/>
      <c r="T15" s="248"/>
      <c r="U15" s="248"/>
      <c r="V15" s="248"/>
      <c r="W15" s="247" t="s">
        <v>365</v>
      </c>
      <c r="X15" s="247"/>
      <c r="Y15" s="247"/>
      <c r="Z15" s="247" t="s">
        <v>365</v>
      </c>
      <c r="AA15" s="247"/>
      <c r="AB15" s="247"/>
      <c r="AC15" s="247" t="s">
        <v>365</v>
      </c>
      <c r="AD15" s="247"/>
      <c r="AE15" s="247"/>
      <c r="AF15" s="249" t="s">
        <v>366</v>
      </c>
      <c r="AG15" s="250"/>
      <c r="AH15" s="251"/>
      <c r="AI15" s="247" t="s">
        <v>365</v>
      </c>
      <c r="AJ15" s="247"/>
      <c r="AK15" s="247"/>
      <c r="AL15" s="246"/>
      <c r="AM15" s="246"/>
      <c r="AN15" s="246"/>
      <c r="AO15" s="246"/>
      <c r="AP15" s="246"/>
      <c r="AQ15" s="246"/>
      <c r="AR15" s="246"/>
      <c r="AS15" s="246"/>
      <c r="AT15" s="258"/>
      <c r="AV15" s="245"/>
    </row>
    <row r="16" spans="1:48" ht="22.5" customHeight="1">
      <c r="A16" s="259" t="s">
        <v>350</v>
      </c>
      <c r="B16" s="118">
        <v>1</v>
      </c>
      <c r="C16" s="119" t="s">
        <v>351</v>
      </c>
      <c r="D16" s="120">
        <v>4</v>
      </c>
      <c r="E16" s="118">
        <v>1</v>
      </c>
      <c r="F16" s="119" t="s">
        <v>351</v>
      </c>
      <c r="G16" s="120">
        <v>0</v>
      </c>
      <c r="H16" s="118">
        <v>8</v>
      </c>
      <c r="I16" s="119" t="s">
        <v>351</v>
      </c>
      <c r="J16" s="120">
        <v>0</v>
      </c>
      <c r="K16" s="118">
        <v>2</v>
      </c>
      <c r="L16" s="119" t="s">
        <v>351</v>
      </c>
      <c r="M16" s="120">
        <v>1</v>
      </c>
      <c r="N16" s="118">
        <v>5</v>
      </c>
      <c r="O16" s="119" t="s">
        <v>351</v>
      </c>
      <c r="P16" s="120">
        <v>2</v>
      </c>
      <c r="Q16" s="118">
        <v>9</v>
      </c>
      <c r="R16" s="119" t="s">
        <v>351</v>
      </c>
      <c r="S16" s="120">
        <v>1</v>
      </c>
      <c r="T16" s="118">
        <v>5</v>
      </c>
      <c r="U16" s="119" t="s">
        <v>351</v>
      </c>
      <c r="V16" s="120">
        <v>6</v>
      </c>
      <c r="W16" s="248"/>
      <c r="X16" s="248"/>
      <c r="Y16" s="248"/>
      <c r="Z16" s="118">
        <v>2</v>
      </c>
      <c r="AA16" s="119" t="s">
        <v>351</v>
      </c>
      <c r="AB16" s="120">
        <v>0</v>
      </c>
      <c r="AC16" s="118">
        <v>1</v>
      </c>
      <c r="AD16" s="119" t="s">
        <v>351</v>
      </c>
      <c r="AE16" s="120">
        <v>2</v>
      </c>
      <c r="AF16" s="118">
        <v>5</v>
      </c>
      <c r="AG16" s="119" t="s">
        <v>351</v>
      </c>
      <c r="AH16" s="120">
        <v>1</v>
      </c>
      <c r="AI16" s="118">
        <v>6</v>
      </c>
      <c r="AJ16" s="119" t="s">
        <v>351</v>
      </c>
      <c r="AK16" s="120">
        <v>0</v>
      </c>
      <c r="AL16" s="246">
        <f>COUNTIF(B17:AK17,"○")+COUNTIF(B17:AK17,"△")+COUNTIF(B17:AK17,"●")</f>
        <v>11</v>
      </c>
      <c r="AM16" s="246">
        <f>COUNTIF(B17:AK17,"○")</f>
        <v>8</v>
      </c>
      <c r="AN16" s="246">
        <f>COUNTIF(B17:AK17,"●")</f>
        <v>3</v>
      </c>
      <c r="AO16" s="246">
        <f>COUNTIF(B17:AK17,"△")</f>
        <v>0</v>
      </c>
      <c r="AP16" s="246">
        <f>SUM(H16,K16,N16,AI16,Q16,T16,Z16,AC16,AF16,E16,B16)</f>
        <v>45</v>
      </c>
      <c r="AQ16" s="246">
        <f>SUM(J16,M16,P16,AK16,G16,S16,V16,AE16,AH16,AB16,D16)</f>
        <v>17</v>
      </c>
      <c r="AR16" s="246">
        <f>AP16-AQ16</f>
        <v>28</v>
      </c>
      <c r="AS16" s="246">
        <f>IF(COUNT(AM16:AO17),AM16*3+AO16,)</f>
        <v>24</v>
      </c>
      <c r="AT16" s="257">
        <f>RANK(AV16,$AV2:$AV25,0)</f>
        <v>4</v>
      </c>
      <c r="AV16" s="245">
        <f>AS16*100+AR16+AP16/100</f>
        <v>2428.45</v>
      </c>
    </row>
    <row r="17" spans="1:48" ht="22.5" customHeight="1">
      <c r="A17" s="259"/>
      <c r="B17" s="249" t="s">
        <v>366</v>
      </c>
      <c r="C17" s="250"/>
      <c r="D17" s="251"/>
      <c r="E17" s="247" t="s">
        <v>365</v>
      </c>
      <c r="F17" s="247"/>
      <c r="G17" s="247"/>
      <c r="H17" s="247" t="s">
        <v>365</v>
      </c>
      <c r="I17" s="247"/>
      <c r="J17" s="247"/>
      <c r="K17" s="247" t="s">
        <v>365</v>
      </c>
      <c r="L17" s="247"/>
      <c r="M17" s="247"/>
      <c r="N17" s="247" t="s">
        <v>365</v>
      </c>
      <c r="O17" s="247"/>
      <c r="P17" s="247"/>
      <c r="Q17" s="247" t="s">
        <v>365</v>
      </c>
      <c r="R17" s="247"/>
      <c r="S17" s="247"/>
      <c r="T17" s="249" t="s">
        <v>366</v>
      </c>
      <c r="U17" s="250"/>
      <c r="V17" s="251"/>
      <c r="W17" s="248"/>
      <c r="X17" s="248"/>
      <c r="Y17" s="248"/>
      <c r="Z17" s="247" t="s">
        <v>365</v>
      </c>
      <c r="AA17" s="247"/>
      <c r="AB17" s="247"/>
      <c r="AC17" s="249" t="s">
        <v>366</v>
      </c>
      <c r="AD17" s="250"/>
      <c r="AE17" s="251"/>
      <c r="AF17" s="247" t="s">
        <v>365</v>
      </c>
      <c r="AG17" s="247"/>
      <c r="AH17" s="247"/>
      <c r="AI17" s="247" t="s">
        <v>365</v>
      </c>
      <c r="AJ17" s="247"/>
      <c r="AK17" s="247"/>
      <c r="AL17" s="246"/>
      <c r="AM17" s="246"/>
      <c r="AN17" s="246"/>
      <c r="AO17" s="246"/>
      <c r="AP17" s="246"/>
      <c r="AQ17" s="246"/>
      <c r="AR17" s="246"/>
      <c r="AS17" s="246"/>
      <c r="AT17" s="258"/>
      <c r="AV17" s="245"/>
    </row>
    <row r="18" spans="1:48" ht="22.5" customHeight="1">
      <c r="A18" s="259" t="s">
        <v>294</v>
      </c>
      <c r="B18" s="118">
        <v>0</v>
      </c>
      <c r="C18" s="119" t="s">
        <v>351</v>
      </c>
      <c r="D18" s="120">
        <v>8</v>
      </c>
      <c r="E18" s="118">
        <v>3</v>
      </c>
      <c r="F18" s="119" t="s">
        <v>351</v>
      </c>
      <c r="G18" s="120">
        <v>2</v>
      </c>
      <c r="H18" s="118">
        <v>15</v>
      </c>
      <c r="I18" s="119" t="s">
        <v>351</v>
      </c>
      <c r="J18" s="120">
        <v>0</v>
      </c>
      <c r="K18" s="118">
        <v>0</v>
      </c>
      <c r="L18" s="119" t="s">
        <v>351</v>
      </c>
      <c r="M18" s="120">
        <v>2</v>
      </c>
      <c r="N18" s="118">
        <v>5</v>
      </c>
      <c r="O18" s="119" t="s">
        <v>351</v>
      </c>
      <c r="P18" s="120">
        <v>0</v>
      </c>
      <c r="Q18" s="118">
        <v>7</v>
      </c>
      <c r="R18" s="119" t="s">
        <v>351</v>
      </c>
      <c r="S18" s="120">
        <v>0</v>
      </c>
      <c r="T18" s="118">
        <v>0</v>
      </c>
      <c r="U18" s="119" t="s">
        <v>351</v>
      </c>
      <c r="V18" s="120">
        <v>1</v>
      </c>
      <c r="W18" s="118">
        <v>0</v>
      </c>
      <c r="X18" s="119" t="s">
        <v>351</v>
      </c>
      <c r="Y18" s="120">
        <v>2</v>
      </c>
      <c r="Z18" s="248"/>
      <c r="AA18" s="248"/>
      <c r="AB18" s="248"/>
      <c r="AC18" s="118">
        <v>0</v>
      </c>
      <c r="AD18" s="119" t="s">
        <v>351</v>
      </c>
      <c r="AE18" s="120">
        <v>1</v>
      </c>
      <c r="AF18" s="118">
        <v>4</v>
      </c>
      <c r="AG18" s="119" t="s">
        <v>351</v>
      </c>
      <c r="AH18" s="120">
        <v>1</v>
      </c>
      <c r="AI18" s="118">
        <v>7</v>
      </c>
      <c r="AJ18" s="119" t="s">
        <v>351</v>
      </c>
      <c r="AK18" s="120">
        <v>0</v>
      </c>
      <c r="AL18" s="246">
        <f>COUNTIF(B19:AK19,"○")+COUNTIF(B19:AK19,"△")+COUNTIF(B19:AK19,"●")</f>
        <v>11</v>
      </c>
      <c r="AM18" s="246">
        <f>COUNTIF(B19:AK19,"○")</f>
        <v>6</v>
      </c>
      <c r="AN18" s="246">
        <f>COUNTIF(B19:AK19,"●")</f>
        <v>5</v>
      </c>
      <c r="AO18" s="246">
        <f>COUNTIF(B19:AK19,"△")</f>
        <v>0</v>
      </c>
      <c r="AP18" s="246">
        <f>SUM(H18,K18,N18,AI18,Q18,T18,W18,AC18,AF18,E18,B18)</f>
        <v>41</v>
      </c>
      <c r="AQ18" s="246">
        <f>SUM(J18,M18,P18,AK18,G18,S18,V18,Y18,AE18,AH18,D18)</f>
        <v>17</v>
      </c>
      <c r="AR18" s="246">
        <f>AP18-AQ18</f>
        <v>24</v>
      </c>
      <c r="AS18" s="246">
        <f>IF(COUNT(AM18:AO19),AM18*3+AO18,)</f>
        <v>18</v>
      </c>
      <c r="AT18" s="257">
        <f>RANK(AV18,$AV2:$AV25,0)</f>
        <v>5</v>
      </c>
      <c r="AV18" s="245">
        <f>AS18*100+AR18+AP18/100</f>
        <v>1824.41</v>
      </c>
    </row>
    <row r="19" spans="1:48" ht="22.5" customHeight="1">
      <c r="A19" s="259"/>
      <c r="B19" s="249" t="s">
        <v>366</v>
      </c>
      <c r="C19" s="250"/>
      <c r="D19" s="251"/>
      <c r="E19" s="247" t="s">
        <v>365</v>
      </c>
      <c r="F19" s="247"/>
      <c r="G19" s="247"/>
      <c r="H19" s="247" t="s">
        <v>365</v>
      </c>
      <c r="I19" s="247"/>
      <c r="J19" s="247"/>
      <c r="K19" s="249" t="s">
        <v>366</v>
      </c>
      <c r="L19" s="250"/>
      <c r="M19" s="251"/>
      <c r="N19" s="247" t="s">
        <v>365</v>
      </c>
      <c r="O19" s="247"/>
      <c r="P19" s="247"/>
      <c r="Q19" s="247" t="s">
        <v>365</v>
      </c>
      <c r="R19" s="247"/>
      <c r="S19" s="247"/>
      <c r="T19" s="249" t="s">
        <v>366</v>
      </c>
      <c r="U19" s="250"/>
      <c r="V19" s="251"/>
      <c r="W19" s="249" t="s">
        <v>366</v>
      </c>
      <c r="X19" s="250"/>
      <c r="Y19" s="251"/>
      <c r="Z19" s="248"/>
      <c r="AA19" s="248"/>
      <c r="AB19" s="248"/>
      <c r="AC19" s="249" t="s">
        <v>366</v>
      </c>
      <c r="AD19" s="250"/>
      <c r="AE19" s="251"/>
      <c r="AF19" s="247" t="s">
        <v>365</v>
      </c>
      <c r="AG19" s="247"/>
      <c r="AH19" s="247"/>
      <c r="AI19" s="247" t="s">
        <v>365</v>
      </c>
      <c r="AJ19" s="247"/>
      <c r="AK19" s="247"/>
      <c r="AL19" s="246"/>
      <c r="AM19" s="246"/>
      <c r="AN19" s="246"/>
      <c r="AO19" s="246"/>
      <c r="AP19" s="246"/>
      <c r="AQ19" s="246"/>
      <c r="AR19" s="246"/>
      <c r="AS19" s="246"/>
      <c r="AT19" s="258"/>
      <c r="AV19" s="245"/>
    </row>
    <row r="20" spans="1:48" ht="22.5" customHeight="1">
      <c r="A20" s="259" t="s">
        <v>344</v>
      </c>
      <c r="B20" s="118">
        <v>1</v>
      </c>
      <c r="C20" s="119" t="s">
        <v>351</v>
      </c>
      <c r="D20" s="120">
        <v>4</v>
      </c>
      <c r="E20" s="118">
        <v>2</v>
      </c>
      <c r="F20" s="119" t="s">
        <v>351</v>
      </c>
      <c r="G20" s="120">
        <v>1</v>
      </c>
      <c r="H20" s="118">
        <v>14</v>
      </c>
      <c r="I20" s="119" t="s">
        <v>351</v>
      </c>
      <c r="J20" s="120">
        <v>0</v>
      </c>
      <c r="K20" s="118">
        <v>4</v>
      </c>
      <c r="L20" s="119" t="s">
        <v>351</v>
      </c>
      <c r="M20" s="120">
        <v>0</v>
      </c>
      <c r="N20" s="118">
        <v>5</v>
      </c>
      <c r="O20" s="119" t="s">
        <v>351</v>
      </c>
      <c r="P20" s="120">
        <v>2</v>
      </c>
      <c r="Q20" s="118">
        <v>4</v>
      </c>
      <c r="R20" s="119" t="s">
        <v>351</v>
      </c>
      <c r="S20" s="120">
        <v>2</v>
      </c>
      <c r="T20" s="118">
        <v>0</v>
      </c>
      <c r="U20" s="119" t="s">
        <v>351</v>
      </c>
      <c r="V20" s="120">
        <v>1</v>
      </c>
      <c r="W20" s="118">
        <v>2</v>
      </c>
      <c r="X20" s="119" t="s">
        <v>351</v>
      </c>
      <c r="Y20" s="120">
        <v>1</v>
      </c>
      <c r="Z20" s="118">
        <v>1</v>
      </c>
      <c r="AA20" s="119" t="s">
        <v>351</v>
      </c>
      <c r="AB20" s="120">
        <v>0</v>
      </c>
      <c r="AC20" s="248"/>
      <c r="AD20" s="248"/>
      <c r="AE20" s="248"/>
      <c r="AF20" s="118">
        <v>3</v>
      </c>
      <c r="AG20" s="119" t="s">
        <v>351</v>
      </c>
      <c r="AH20" s="120">
        <v>0</v>
      </c>
      <c r="AI20" s="118">
        <v>4</v>
      </c>
      <c r="AJ20" s="119" t="s">
        <v>351</v>
      </c>
      <c r="AK20" s="120">
        <v>0</v>
      </c>
      <c r="AL20" s="246">
        <f>COUNTIF(B21:AK21,"○")+COUNTIF(B21:AK21,"△")+COUNTIF(B21:AK21,"●")</f>
        <v>11</v>
      </c>
      <c r="AM20" s="246">
        <f>COUNTIF(B21:AK21,"○")</f>
        <v>9</v>
      </c>
      <c r="AN20" s="246">
        <f>COUNTIF(B21:AK21,"●")</f>
        <v>2</v>
      </c>
      <c r="AO20" s="246">
        <f>COUNTIF(B21:AK21,"△")</f>
        <v>0</v>
      </c>
      <c r="AP20" s="246">
        <f>SUM(H20,K20,N20,AI20,Q20,T20,W20,Z20,AF20,E20,B20)</f>
        <v>40</v>
      </c>
      <c r="AQ20" s="246">
        <f>SUM(J20,M20,P20,AK20,G20,S20,V20,Y20,AB20,AH20,D20)</f>
        <v>11</v>
      </c>
      <c r="AR20" s="246">
        <f>AP20-AQ20</f>
        <v>29</v>
      </c>
      <c r="AS20" s="246">
        <f>IF(COUNT(AM20:AO21),AM20*3+AO20,)</f>
        <v>27</v>
      </c>
      <c r="AT20" s="257">
        <f>RANK(AV20,$AV2:$AV25,0)</f>
        <v>2</v>
      </c>
      <c r="AV20" s="245">
        <f>AS20*100+AR20+AP20/100</f>
        <v>2729.4</v>
      </c>
    </row>
    <row r="21" spans="1:48" ht="22.5" customHeight="1">
      <c r="A21" s="259"/>
      <c r="B21" s="249" t="s">
        <v>366</v>
      </c>
      <c r="C21" s="250"/>
      <c r="D21" s="251"/>
      <c r="E21" s="247" t="s">
        <v>365</v>
      </c>
      <c r="F21" s="247"/>
      <c r="G21" s="247"/>
      <c r="H21" s="247" t="s">
        <v>365</v>
      </c>
      <c r="I21" s="247"/>
      <c r="J21" s="247"/>
      <c r="K21" s="247" t="s">
        <v>365</v>
      </c>
      <c r="L21" s="247"/>
      <c r="M21" s="247"/>
      <c r="N21" s="247" t="s">
        <v>365</v>
      </c>
      <c r="O21" s="247"/>
      <c r="P21" s="247"/>
      <c r="Q21" s="247" t="s">
        <v>365</v>
      </c>
      <c r="R21" s="247"/>
      <c r="S21" s="247"/>
      <c r="T21" s="249" t="s">
        <v>366</v>
      </c>
      <c r="U21" s="250"/>
      <c r="V21" s="251"/>
      <c r="W21" s="247" t="s">
        <v>365</v>
      </c>
      <c r="X21" s="247"/>
      <c r="Y21" s="247"/>
      <c r="Z21" s="247" t="s">
        <v>365</v>
      </c>
      <c r="AA21" s="247"/>
      <c r="AB21" s="247"/>
      <c r="AC21" s="248"/>
      <c r="AD21" s="248"/>
      <c r="AE21" s="248"/>
      <c r="AF21" s="247" t="s">
        <v>365</v>
      </c>
      <c r="AG21" s="247"/>
      <c r="AH21" s="247"/>
      <c r="AI21" s="247" t="s">
        <v>365</v>
      </c>
      <c r="AJ21" s="247"/>
      <c r="AK21" s="247"/>
      <c r="AL21" s="246"/>
      <c r="AM21" s="246"/>
      <c r="AN21" s="246"/>
      <c r="AO21" s="246"/>
      <c r="AP21" s="246"/>
      <c r="AQ21" s="246"/>
      <c r="AR21" s="246"/>
      <c r="AS21" s="246"/>
      <c r="AT21" s="258"/>
      <c r="AV21" s="245"/>
    </row>
    <row r="22" spans="1:48" ht="22.5" customHeight="1">
      <c r="A22" s="255" t="s">
        <v>370</v>
      </c>
      <c r="B22" s="118">
        <v>0</v>
      </c>
      <c r="C22" s="119" t="s">
        <v>351</v>
      </c>
      <c r="D22" s="120">
        <v>7</v>
      </c>
      <c r="E22" s="118">
        <v>2</v>
      </c>
      <c r="F22" s="119" t="s">
        <v>351</v>
      </c>
      <c r="G22" s="120">
        <v>2</v>
      </c>
      <c r="H22" s="118">
        <v>16</v>
      </c>
      <c r="I22" s="119" t="s">
        <v>351</v>
      </c>
      <c r="J22" s="120">
        <v>1</v>
      </c>
      <c r="K22" s="118">
        <v>0</v>
      </c>
      <c r="L22" s="119" t="s">
        <v>351</v>
      </c>
      <c r="M22" s="120">
        <v>1</v>
      </c>
      <c r="N22" s="118">
        <v>2</v>
      </c>
      <c r="O22" s="119" t="s">
        <v>351</v>
      </c>
      <c r="P22" s="120">
        <v>0</v>
      </c>
      <c r="Q22" s="118">
        <v>8</v>
      </c>
      <c r="R22" s="119" t="s">
        <v>351</v>
      </c>
      <c r="S22" s="120">
        <v>1</v>
      </c>
      <c r="T22" s="118">
        <v>3</v>
      </c>
      <c r="U22" s="119" t="s">
        <v>351</v>
      </c>
      <c r="V22" s="120">
        <v>0</v>
      </c>
      <c r="W22" s="118">
        <v>1</v>
      </c>
      <c r="X22" s="119" t="s">
        <v>351</v>
      </c>
      <c r="Y22" s="120">
        <v>5</v>
      </c>
      <c r="Z22" s="118">
        <v>1</v>
      </c>
      <c r="AA22" s="119" t="s">
        <v>351</v>
      </c>
      <c r="AB22" s="120">
        <v>4</v>
      </c>
      <c r="AC22" s="118">
        <v>0</v>
      </c>
      <c r="AD22" s="119" t="s">
        <v>351</v>
      </c>
      <c r="AE22" s="120">
        <v>3</v>
      </c>
      <c r="AF22" s="248"/>
      <c r="AG22" s="248"/>
      <c r="AH22" s="248"/>
      <c r="AI22" s="118">
        <v>6</v>
      </c>
      <c r="AJ22" s="119" t="s">
        <v>351</v>
      </c>
      <c r="AK22" s="120">
        <v>0</v>
      </c>
      <c r="AL22" s="246">
        <f>COUNTIF(B23:AK23,"○")+COUNTIF(B23:AK23,"△")+COUNTIF(B23:AK23,"●")</f>
        <v>11</v>
      </c>
      <c r="AM22" s="246">
        <f>COUNTIF(B23:AK23,"○")</f>
        <v>5</v>
      </c>
      <c r="AN22" s="246">
        <f>COUNTIF(B23:AK23,"●")</f>
        <v>5</v>
      </c>
      <c r="AO22" s="246">
        <f>COUNTIF(B23:AK23,"△")</f>
        <v>1</v>
      </c>
      <c r="AP22" s="246">
        <f>SUM(H22,K22,N22,,Q22,T22,W22,Z22,AC22,AI22,E22,B22)</f>
        <v>39</v>
      </c>
      <c r="AQ22" s="246">
        <f>SUM(J22,M22,P22,AK2,G22,S22,V22,Y22,AB22,AE22,AK22,D22)</f>
        <v>24</v>
      </c>
      <c r="AR22" s="246">
        <f>AP22-AQ22</f>
        <v>15</v>
      </c>
      <c r="AS22" s="246">
        <f>IF(COUNT(AM22:AO23),AM22*3+AO22,)</f>
        <v>16</v>
      </c>
      <c r="AT22" s="243">
        <f>RANK(AV22,$AV2:$AV25,0)</f>
        <v>7</v>
      </c>
      <c r="AV22" s="245">
        <f>AS22*100+AR22+AP22/100</f>
        <v>1615.39</v>
      </c>
    </row>
    <row r="23" spans="1:48" ht="22.5" customHeight="1">
      <c r="A23" s="256"/>
      <c r="B23" s="249" t="s">
        <v>366</v>
      </c>
      <c r="C23" s="250"/>
      <c r="D23" s="251"/>
      <c r="E23" s="247" t="s">
        <v>371</v>
      </c>
      <c r="F23" s="247"/>
      <c r="G23" s="247"/>
      <c r="H23" s="247" t="s">
        <v>365</v>
      </c>
      <c r="I23" s="247"/>
      <c r="J23" s="247"/>
      <c r="K23" s="249" t="s">
        <v>366</v>
      </c>
      <c r="L23" s="250"/>
      <c r="M23" s="251"/>
      <c r="N23" s="247" t="s">
        <v>365</v>
      </c>
      <c r="O23" s="247"/>
      <c r="P23" s="247"/>
      <c r="Q23" s="247" t="s">
        <v>365</v>
      </c>
      <c r="R23" s="247"/>
      <c r="S23" s="247"/>
      <c r="T23" s="247" t="s">
        <v>365</v>
      </c>
      <c r="U23" s="247"/>
      <c r="V23" s="247"/>
      <c r="W23" s="249" t="s">
        <v>366</v>
      </c>
      <c r="X23" s="250"/>
      <c r="Y23" s="251"/>
      <c r="Z23" s="249" t="s">
        <v>366</v>
      </c>
      <c r="AA23" s="250"/>
      <c r="AB23" s="251"/>
      <c r="AC23" s="249" t="s">
        <v>366</v>
      </c>
      <c r="AD23" s="250"/>
      <c r="AE23" s="251"/>
      <c r="AF23" s="248"/>
      <c r="AG23" s="248"/>
      <c r="AH23" s="248"/>
      <c r="AI23" s="247" t="s">
        <v>365</v>
      </c>
      <c r="AJ23" s="247"/>
      <c r="AK23" s="247"/>
      <c r="AL23" s="246"/>
      <c r="AM23" s="246"/>
      <c r="AN23" s="246"/>
      <c r="AO23" s="246"/>
      <c r="AP23" s="246"/>
      <c r="AQ23" s="246"/>
      <c r="AR23" s="246"/>
      <c r="AS23" s="246"/>
      <c r="AT23" s="244"/>
      <c r="AV23" s="245"/>
    </row>
    <row r="24" spans="1:48" ht="22.5" customHeight="1">
      <c r="A24" s="259" t="s">
        <v>363</v>
      </c>
      <c r="B24" s="118">
        <v>0</v>
      </c>
      <c r="C24" s="119" t="s">
        <v>351</v>
      </c>
      <c r="D24" s="120">
        <v>11</v>
      </c>
      <c r="E24" s="118">
        <v>2</v>
      </c>
      <c r="F24" s="119" t="s">
        <v>351</v>
      </c>
      <c r="G24" s="120">
        <v>0</v>
      </c>
      <c r="H24" s="118">
        <v>11</v>
      </c>
      <c r="I24" s="119" t="s">
        <v>351</v>
      </c>
      <c r="J24" s="120">
        <v>0</v>
      </c>
      <c r="K24" s="118">
        <v>1</v>
      </c>
      <c r="L24" s="119" t="s">
        <v>351</v>
      </c>
      <c r="M24" s="120">
        <v>1</v>
      </c>
      <c r="N24" s="118">
        <v>2</v>
      </c>
      <c r="O24" s="119" t="s">
        <v>351</v>
      </c>
      <c r="P24" s="120">
        <v>6</v>
      </c>
      <c r="Q24" s="118">
        <v>3</v>
      </c>
      <c r="R24" s="119" t="s">
        <v>351</v>
      </c>
      <c r="S24" s="120">
        <v>2</v>
      </c>
      <c r="T24" s="118">
        <v>1</v>
      </c>
      <c r="U24" s="119" t="s">
        <v>351</v>
      </c>
      <c r="V24" s="120">
        <v>4</v>
      </c>
      <c r="W24" s="118">
        <v>0</v>
      </c>
      <c r="X24" s="119" t="s">
        <v>351</v>
      </c>
      <c r="Y24" s="120">
        <v>6</v>
      </c>
      <c r="Z24" s="118">
        <v>0</v>
      </c>
      <c r="AA24" s="119" t="s">
        <v>351</v>
      </c>
      <c r="AB24" s="120">
        <v>7</v>
      </c>
      <c r="AC24" s="118">
        <v>0</v>
      </c>
      <c r="AD24" s="119" t="s">
        <v>351</v>
      </c>
      <c r="AE24" s="120">
        <v>4</v>
      </c>
      <c r="AF24" s="118">
        <v>0</v>
      </c>
      <c r="AG24" s="119" t="s">
        <v>351</v>
      </c>
      <c r="AH24" s="120">
        <v>6</v>
      </c>
      <c r="AI24" s="248"/>
      <c r="AJ24" s="248"/>
      <c r="AK24" s="248"/>
      <c r="AL24" s="246">
        <f>COUNTIF(B25:AK25,"○")+COUNTIF(B25:AK25,"△")+COUNTIF(B25:AK25,"●")</f>
        <v>11</v>
      </c>
      <c r="AM24" s="246">
        <f>COUNTIF(B25:AK25,"○")</f>
        <v>3</v>
      </c>
      <c r="AN24" s="246">
        <f>COUNTIF(B25:AK25,"●")</f>
        <v>7</v>
      </c>
      <c r="AO24" s="246">
        <f>COUNTIF(B25:AK25,"△")</f>
        <v>1</v>
      </c>
      <c r="AP24" s="246">
        <f>SUM(B24,E24,H24,K24,N24,Q24,T24,W24,Z24,AC24,AF24)</f>
        <v>20</v>
      </c>
      <c r="AQ24" s="246">
        <f>SUM(D24,G24,J24,M24,P24,S24,V24,Y24,AB24,AE24,AH24)</f>
        <v>47</v>
      </c>
      <c r="AR24" s="246">
        <f>AP24-AQ24</f>
        <v>-27</v>
      </c>
      <c r="AS24" s="246">
        <f>IF(COUNT(AM24:AO25),AM24*3+AO24,)</f>
        <v>10</v>
      </c>
      <c r="AT24" s="243">
        <f>RANK(AV24,$AV2:$AV25,0)</f>
        <v>9</v>
      </c>
      <c r="AV24" s="245">
        <f>AS24*100+AR24+AP24/100</f>
        <v>973.2</v>
      </c>
    </row>
    <row r="25" spans="1:48" ht="22.5" customHeight="1">
      <c r="A25" s="259"/>
      <c r="B25" s="249" t="s">
        <v>366</v>
      </c>
      <c r="C25" s="250"/>
      <c r="D25" s="251"/>
      <c r="E25" s="247" t="s">
        <v>365</v>
      </c>
      <c r="F25" s="247"/>
      <c r="G25" s="247"/>
      <c r="H25" s="247" t="s">
        <v>365</v>
      </c>
      <c r="I25" s="247"/>
      <c r="J25" s="247"/>
      <c r="K25" s="247" t="s">
        <v>371</v>
      </c>
      <c r="L25" s="247"/>
      <c r="M25" s="247"/>
      <c r="N25" s="249" t="s">
        <v>366</v>
      </c>
      <c r="O25" s="250"/>
      <c r="P25" s="251"/>
      <c r="Q25" s="247" t="s">
        <v>365</v>
      </c>
      <c r="R25" s="247"/>
      <c r="S25" s="247"/>
      <c r="T25" s="249" t="s">
        <v>366</v>
      </c>
      <c r="U25" s="250"/>
      <c r="V25" s="251"/>
      <c r="W25" s="249" t="s">
        <v>366</v>
      </c>
      <c r="X25" s="250"/>
      <c r="Y25" s="251"/>
      <c r="Z25" s="249" t="s">
        <v>366</v>
      </c>
      <c r="AA25" s="250"/>
      <c r="AB25" s="251"/>
      <c r="AC25" s="249" t="s">
        <v>366</v>
      </c>
      <c r="AD25" s="250"/>
      <c r="AE25" s="251"/>
      <c r="AF25" s="249" t="s">
        <v>366</v>
      </c>
      <c r="AG25" s="250"/>
      <c r="AH25" s="251"/>
      <c r="AI25" s="248"/>
      <c r="AJ25" s="248"/>
      <c r="AK25" s="248"/>
      <c r="AL25" s="246"/>
      <c r="AM25" s="246"/>
      <c r="AN25" s="246"/>
      <c r="AO25" s="246"/>
      <c r="AP25" s="246"/>
      <c r="AQ25" s="246"/>
      <c r="AR25" s="246"/>
      <c r="AS25" s="246"/>
      <c r="AT25" s="244"/>
      <c r="AV25" s="245"/>
    </row>
    <row r="26" ht="22.5" customHeight="1"/>
    <row r="27" ht="22.5" customHeight="1"/>
    <row r="28" ht="22.5" customHeight="1"/>
    <row r="29" ht="22.5" customHeight="1"/>
    <row r="30" ht="22.5" customHeight="1"/>
  </sheetData>
  <sheetProtection/>
  <mergeCells count="288">
    <mergeCell ref="B1:D1"/>
    <mergeCell ref="E1:G1"/>
    <mergeCell ref="H1:J1"/>
    <mergeCell ref="K1:M1"/>
    <mergeCell ref="AI1:AK1"/>
    <mergeCell ref="A2:A3"/>
    <mergeCell ref="B2:D3"/>
    <mergeCell ref="N1:P1"/>
    <mergeCell ref="T1:V1"/>
    <mergeCell ref="Z1:AB1"/>
    <mergeCell ref="AL2:AL3"/>
    <mergeCell ref="AM2:AM3"/>
    <mergeCell ref="AN2:AN3"/>
    <mergeCell ref="AO2:AO3"/>
    <mergeCell ref="AP2:AP3"/>
    <mergeCell ref="AQ2:AQ3"/>
    <mergeCell ref="AR2:AR3"/>
    <mergeCell ref="AS2:AS3"/>
    <mergeCell ref="AT2:AT3"/>
    <mergeCell ref="AV2:AV3"/>
    <mergeCell ref="E3:G3"/>
    <mergeCell ref="H3:J3"/>
    <mergeCell ref="K3:M3"/>
    <mergeCell ref="AI3:AK3"/>
    <mergeCell ref="N3:P3"/>
    <mergeCell ref="T3:V3"/>
    <mergeCell ref="A4:A5"/>
    <mergeCell ref="E4:G5"/>
    <mergeCell ref="AL4:AL5"/>
    <mergeCell ref="AM4:AM5"/>
    <mergeCell ref="AN4:AN5"/>
    <mergeCell ref="AO4:AO5"/>
    <mergeCell ref="B5:D5"/>
    <mergeCell ref="H5:J5"/>
    <mergeCell ref="K5:M5"/>
    <mergeCell ref="AI5:AK5"/>
    <mergeCell ref="AP4:AP5"/>
    <mergeCell ref="AQ4:AQ5"/>
    <mergeCell ref="AR4:AR5"/>
    <mergeCell ref="AS4:AS5"/>
    <mergeCell ref="AT4:AT5"/>
    <mergeCell ref="AV4:AV5"/>
    <mergeCell ref="A6:A7"/>
    <mergeCell ref="H6:J7"/>
    <mergeCell ref="AL6:AL7"/>
    <mergeCell ref="AM6:AM7"/>
    <mergeCell ref="AN6:AN7"/>
    <mergeCell ref="AO6:AO7"/>
    <mergeCell ref="B7:D7"/>
    <mergeCell ref="E7:G7"/>
    <mergeCell ref="K7:M7"/>
    <mergeCell ref="AI7:AK7"/>
    <mergeCell ref="AP6:AP7"/>
    <mergeCell ref="AQ6:AQ7"/>
    <mergeCell ref="AR6:AR7"/>
    <mergeCell ref="AS6:AS7"/>
    <mergeCell ref="AT6:AT7"/>
    <mergeCell ref="AV6:AV7"/>
    <mergeCell ref="AR8:AR9"/>
    <mergeCell ref="AS8:AS9"/>
    <mergeCell ref="AT8:AT9"/>
    <mergeCell ref="AV8:AV9"/>
    <mergeCell ref="A8:A9"/>
    <mergeCell ref="K8:M9"/>
    <mergeCell ref="AL8:AL9"/>
    <mergeCell ref="AM8:AM9"/>
    <mergeCell ref="AN8:AN9"/>
    <mergeCell ref="AO8:AO9"/>
    <mergeCell ref="B11:D11"/>
    <mergeCell ref="E11:G11"/>
    <mergeCell ref="H11:J11"/>
    <mergeCell ref="K11:M11"/>
    <mergeCell ref="AP8:AP9"/>
    <mergeCell ref="AQ8:AQ9"/>
    <mergeCell ref="B9:D9"/>
    <mergeCell ref="E9:G9"/>
    <mergeCell ref="H9:J9"/>
    <mergeCell ref="AI9:AK9"/>
    <mergeCell ref="AQ10:AQ11"/>
    <mergeCell ref="AR10:AR11"/>
    <mergeCell ref="AS10:AS11"/>
    <mergeCell ref="AT10:AT11"/>
    <mergeCell ref="AV10:AV11"/>
    <mergeCell ref="A10:A11"/>
    <mergeCell ref="AL10:AL11"/>
    <mergeCell ref="AM10:AM11"/>
    <mergeCell ref="AN10:AN11"/>
    <mergeCell ref="AO10:AO11"/>
    <mergeCell ref="W19:Y19"/>
    <mergeCell ref="AC19:AE19"/>
    <mergeCell ref="AC20:AE21"/>
    <mergeCell ref="Q12:S13"/>
    <mergeCell ref="AP10:AP11"/>
    <mergeCell ref="N15:P15"/>
    <mergeCell ref="N17:P17"/>
    <mergeCell ref="N19:P19"/>
    <mergeCell ref="N21:P21"/>
    <mergeCell ref="AC17:AE17"/>
    <mergeCell ref="AC1:AE1"/>
    <mergeCell ref="AC3:AE3"/>
    <mergeCell ref="AC5:AE5"/>
    <mergeCell ref="AC7:AE7"/>
    <mergeCell ref="AC9:AE9"/>
    <mergeCell ref="AC15:AE15"/>
    <mergeCell ref="AV24:AV25"/>
    <mergeCell ref="N25:P25"/>
    <mergeCell ref="Q25:S25"/>
    <mergeCell ref="T25:V25"/>
    <mergeCell ref="W25:Y25"/>
    <mergeCell ref="Z25:AB25"/>
    <mergeCell ref="AC25:AE25"/>
    <mergeCell ref="AO24:AO25"/>
    <mergeCell ref="AP24:AP25"/>
    <mergeCell ref="AQ24:AQ25"/>
    <mergeCell ref="AT24:AT25"/>
    <mergeCell ref="A24:A25"/>
    <mergeCell ref="AI24:AK25"/>
    <mergeCell ref="AL24:AL25"/>
    <mergeCell ref="AM24:AM25"/>
    <mergeCell ref="AN24:AN25"/>
    <mergeCell ref="B25:D25"/>
    <mergeCell ref="E25:G25"/>
    <mergeCell ref="AR24:AR25"/>
    <mergeCell ref="AS24:AS25"/>
    <mergeCell ref="Q9:S9"/>
    <mergeCell ref="T5:V5"/>
    <mergeCell ref="T7:V7"/>
    <mergeCell ref="T9:V9"/>
    <mergeCell ref="T14:V15"/>
    <mergeCell ref="Q15:S15"/>
    <mergeCell ref="H25:J25"/>
    <mergeCell ref="K25:M25"/>
    <mergeCell ref="N5:P5"/>
    <mergeCell ref="N7:P7"/>
    <mergeCell ref="N9:P9"/>
    <mergeCell ref="N10:P11"/>
    <mergeCell ref="N13:P13"/>
    <mergeCell ref="W1:Y1"/>
    <mergeCell ref="W3:Y3"/>
    <mergeCell ref="W5:Y5"/>
    <mergeCell ref="W7:Y7"/>
    <mergeCell ref="W9:Y9"/>
    <mergeCell ref="Q11:S11"/>
    <mergeCell ref="Q1:S1"/>
    <mergeCell ref="Q3:S3"/>
    <mergeCell ref="Q5:S5"/>
    <mergeCell ref="Q7:S7"/>
    <mergeCell ref="W15:Y15"/>
    <mergeCell ref="T11:V11"/>
    <mergeCell ref="W11:Y11"/>
    <mergeCell ref="W13:Y13"/>
    <mergeCell ref="Q17:S17"/>
    <mergeCell ref="E13:G13"/>
    <mergeCell ref="W16:Y17"/>
    <mergeCell ref="T17:V17"/>
    <mergeCell ref="B13:D13"/>
    <mergeCell ref="H13:J13"/>
    <mergeCell ref="K13:M13"/>
    <mergeCell ref="B15:D15"/>
    <mergeCell ref="E15:G15"/>
    <mergeCell ref="H15:J15"/>
    <mergeCell ref="K15:M15"/>
    <mergeCell ref="B17:D17"/>
    <mergeCell ref="E17:G17"/>
    <mergeCell ref="H17:J17"/>
    <mergeCell ref="K17:M17"/>
    <mergeCell ref="B19:D19"/>
    <mergeCell ref="E19:G19"/>
    <mergeCell ref="H19:J19"/>
    <mergeCell ref="K19:M19"/>
    <mergeCell ref="T19:V19"/>
    <mergeCell ref="AI11:AK11"/>
    <mergeCell ref="AI13:AK13"/>
    <mergeCell ref="AI15:AK15"/>
    <mergeCell ref="Z18:AB19"/>
    <mergeCell ref="AI19:AK19"/>
    <mergeCell ref="AC11:AE11"/>
    <mergeCell ref="AC13:AE13"/>
    <mergeCell ref="AF15:AH15"/>
    <mergeCell ref="T13:V13"/>
    <mergeCell ref="AL12:AL13"/>
    <mergeCell ref="AM12:AM13"/>
    <mergeCell ref="AN12:AN13"/>
    <mergeCell ref="AO12:AO13"/>
    <mergeCell ref="AP12:AP13"/>
    <mergeCell ref="AQ12:AQ13"/>
    <mergeCell ref="AR12:AR13"/>
    <mergeCell ref="AS12:AS13"/>
    <mergeCell ref="AT12:AT13"/>
    <mergeCell ref="AL14:AL15"/>
    <mergeCell ref="AM14:AM15"/>
    <mergeCell ref="AN14:AN15"/>
    <mergeCell ref="AO14:AO15"/>
    <mergeCell ref="AP14:AP15"/>
    <mergeCell ref="AQ14:AQ15"/>
    <mergeCell ref="AR14:AR15"/>
    <mergeCell ref="AS14:AS15"/>
    <mergeCell ref="AT14:AT15"/>
    <mergeCell ref="AL16:AL17"/>
    <mergeCell ref="AM16:AM17"/>
    <mergeCell ref="AN16:AN17"/>
    <mergeCell ref="AO16:AO17"/>
    <mergeCell ref="AP16:AP17"/>
    <mergeCell ref="AQ16:AQ17"/>
    <mergeCell ref="AR16:AR17"/>
    <mergeCell ref="AS16:AS17"/>
    <mergeCell ref="AT16:AT17"/>
    <mergeCell ref="AL18:AL19"/>
    <mergeCell ref="AM18:AM19"/>
    <mergeCell ref="AN18:AN19"/>
    <mergeCell ref="AO18:AO19"/>
    <mergeCell ref="AP18:AP19"/>
    <mergeCell ref="AQ18:AQ19"/>
    <mergeCell ref="AR18:AR19"/>
    <mergeCell ref="AS18:AS19"/>
    <mergeCell ref="AT18:AT19"/>
    <mergeCell ref="AV12:AV13"/>
    <mergeCell ref="AV14:AV15"/>
    <mergeCell ref="AV16:AV17"/>
    <mergeCell ref="AV18:AV19"/>
    <mergeCell ref="A12:A13"/>
    <mergeCell ref="A14:A15"/>
    <mergeCell ref="A16:A17"/>
    <mergeCell ref="A18:A19"/>
    <mergeCell ref="Z15:AB15"/>
    <mergeCell ref="Z17:AB17"/>
    <mergeCell ref="A20:A21"/>
    <mergeCell ref="AL20:AL21"/>
    <mergeCell ref="AM20:AM21"/>
    <mergeCell ref="AN20:AN21"/>
    <mergeCell ref="AO20:AO21"/>
    <mergeCell ref="B21:D21"/>
    <mergeCell ref="E21:G21"/>
    <mergeCell ref="H21:J21"/>
    <mergeCell ref="K21:M21"/>
    <mergeCell ref="Z21:AB21"/>
    <mergeCell ref="AP20:AP21"/>
    <mergeCell ref="AQ20:AQ21"/>
    <mergeCell ref="AR20:AR21"/>
    <mergeCell ref="AS20:AS21"/>
    <mergeCell ref="AT20:AT21"/>
    <mergeCell ref="AV20:AV21"/>
    <mergeCell ref="Q21:S21"/>
    <mergeCell ref="T21:V21"/>
    <mergeCell ref="W21:Y21"/>
    <mergeCell ref="Z3:AB3"/>
    <mergeCell ref="Z5:AB5"/>
    <mergeCell ref="Z7:AB7"/>
    <mergeCell ref="Z9:AB9"/>
    <mergeCell ref="Z11:AB11"/>
    <mergeCell ref="Z13:AB13"/>
    <mergeCell ref="Q19:S19"/>
    <mergeCell ref="AF1:AH1"/>
    <mergeCell ref="A22:A23"/>
    <mergeCell ref="B23:D23"/>
    <mergeCell ref="E23:G23"/>
    <mergeCell ref="H23:J23"/>
    <mergeCell ref="K23:M23"/>
    <mergeCell ref="N23:P23"/>
    <mergeCell ref="Q23:S23"/>
    <mergeCell ref="T23:V23"/>
    <mergeCell ref="W23:Y23"/>
    <mergeCell ref="Z23:AB23"/>
    <mergeCell ref="AC23:AE23"/>
    <mergeCell ref="AI23:AK23"/>
    <mergeCell ref="AF25:AH25"/>
    <mergeCell ref="AF3:AH3"/>
    <mergeCell ref="AF5:AH5"/>
    <mergeCell ref="AF7:AH7"/>
    <mergeCell ref="AF9:AH9"/>
    <mergeCell ref="AF11:AH11"/>
    <mergeCell ref="AF13:AH13"/>
    <mergeCell ref="AF17:AH17"/>
    <mergeCell ref="AF19:AH19"/>
    <mergeCell ref="AF21:AH21"/>
    <mergeCell ref="AF22:AH23"/>
    <mergeCell ref="AL22:AL23"/>
    <mergeCell ref="AM22:AM23"/>
    <mergeCell ref="AI21:AK21"/>
    <mergeCell ref="AI17:AK17"/>
    <mergeCell ref="AT22:AT23"/>
    <mergeCell ref="AV22:AV23"/>
    <mergeCell ref="AN22:AN23"/>
    <mergeCell ref="AO22:AO23"/>
    <mergeCell ref="AP22:AP23"/>
    <mergeCell ref="AQ22:AQ23"/>
    <mergeCell ref="AR22:AR23"/>
    <mergeCell ref="AS22:AS23"/>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2:B26"/>
  <sheetViews>
    <sheetView zoomScalePageLayoutView="0" workbookViewId="0" topLeftCell="A1">
      <selection activeCell="J15" sqref="J15"/>
    </sheetView>
  </sheetViews>
  <sheetFormatPr defaultColWidth="9.140625" defaultRowHeight="15"/>
  <sheetData>
    <row r="2" ht="13.5">
      <c r="A2" t="s">
        <v>269</v>
      </c>
    </row>
    <row r="4" spans="1:2" ht="13.5">
      <c r="A4" s="98" t="s">
        <v>270</v>
      </c>
      <c r="B4" t="s">
        <v>271</v>
      </c>
    </row>
    <row r="5" spans="1:2" ht="13.5">
      <c r="A5" s="98" t="s">
        <v>273</v>
      </c>
      <c r="B5" t="s">
        <v>272</v>
      </c>
    </row>
    <row r="11" ht="15">
      <c r="B11" t="s">
        <v>266</v>
      </c>
    </row>
    <row r="22" ht="13.5">
      <c r="A22" s="10" t="s">
        <v>25</v>
      </c>
    </row>
    <row r="23" ht="13.5">
      <c r="A23" s="10" t="s">
        <v>26</v>
      </c>
    </row>
    <row r="24" ht="13.5">
      <c r="A24" s="11" t="s">
        <v>27</v>
      </c>
    </row>
    <row r="25" ht="13.5">
      <c r="A25" s="10" t="s">
        <v>28</v>
      </c>
    </row>
    <row r="26" ht="13.5">
      <c r="A26" s="2" t="s">
        <v>274</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S23"/>
  <sheetViews>
    <sheetView zoomScale="77" zoomScaleNormal="77"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Z25" sqref="Z25"/>
    </sheetView>
  </sheetViews>
  <sheetFormatPr defaultColWidth="9.140625" defaultRowHeight="15"/>
  <cols>
    <col min="1" max="1" width="16.28125" style="121" customWidth="1"/>
    <col min="2" max="34" width="3.57421875" style="121" customWidth="1"/>
    <col min="35" max="43" width="7.57421875" style="65" customWidth="1"/>
    <col min="44" max="44" width="9.00390625" style="65" customWidth="1"/>
    <col min="45" max="45" width="9.00390625" style="65" hidden="1" customWidth="1"/>
    <col min="46" max="16384" width="9.00390625" style="65" customWidth="1"/>
  </cols>
  <sheetData>
    <row r="1" spans="1:43" s="117" customFormat="1" ht="23.25" customHeight="1">
      <c r="A1" s="111" t="s">
        <v>373</v>
      </c>
      <c r="B1" s="267" t="str">
        <f>A2</f>
        <v>高部JFC</v>
      </c>
      <c r="C1" s="267"/>
      <c r="D1" s="267"/>
      <c r="E1" s="252" t="str">
        <f>A4</f>
        <v>VALOR FC</v>
      </c>
      <c r="F1" s="253"/>
      <c r="G1" s="254"/>
      <c r="H1" s="252" t="str">
        <f>A6</f>
        <v>清水Fプエルト</v>
      </c>
      <c r="I1" s="253"/>
      <c r="J1" s="254"/>
      <c r="K1" s="252" t="str">
        <f>A8</f>
        <v>清水北SSS</v>
      </c>
      <c r="L1" s="253"/>
      <c r="M1" s="254"/>
      <c r="N1" s="252" t="str">
        <f>A10</f>
        <v>清水クラブSS</v>
      </c>
      <c r="O1" s="253"/>
      <c r="P1" s="254"/>
      <c r="Q1" s="252" t="str">
        <f>A12</f>
        <v>清水第八SC</v>
      </c>
      <c r="R1" s="253"/>
      <c r="S1" s="254"/>
      <c r="T1" s="252" t="str">
        <f>A14</f>
        <v>辻SSS</v>
      </c>
      <c r="U1" s="253"/>
      <c r="V1" s="254"/>
      <c r="W1" s="252" t="str">
        <f>A16</f>
        <v>岡小SSS</v>
      </c>
      <c r="X1" s="253"/>
      <c r="Y1" s="254"/>
      <c r="Z1" s="252" t="str">
        <f>A18</f>
        <v>江尻SSS</v>
      </c>
      <c r="AA1" s="253"/>
      <c r="AB1" s="254"/>
      <c r="AC1" s="252" t="str">
        <f>A20</f>
        <v>入江SSS</v>
      </c>
      <c r="AD1" s="253"/>
      <c r="AE1" s="254"/>
      <c r="AF1" s="252" t="str">
        <f>A22</f>
        <v>有度FC</v>
      </c>
      <c r="AG1" s="253"/>
      <c r="AH1" s="254"/>
      <c r="AI1" s="112" t="s">
        <v>334</v>
      </c>
      <c r="AJ1" s="113" t="s">
        <v>335</v>
      </c>
      <c r="AK1" s="113" t="s">
        <v>336</v>
      </c>
      <c r="AL1" s="113" t="s">
        <v>337</v>
      </c>
      <c r="AM1" s="114" t="s">
        <v>338</v>
      </c>
      <c r="AN1" s="114" t="s">
        <v>339</v>
      </c>
      <c r="AO1" s="115" t="s">
        <v>340</v>
      </c>
      <c r="AP1" s="113" t="s">
        <v>341</v>
      </c>
      <c r="AQ1" s="116" t="s">
        <v>342</v>
      </c>
    </row>
    <row r="2" spans="1:45" s="117" customFormat="1" ht="23.25" customHeight="1">
      <c r="A2" s="259" t="s">
        <v>354</v>
      </c>
      <c r="B2" s="248"/>
      <c r="C2" s="248"/>
      <c r="D2" s="248"/>
      <c r="E2" s="118">
        <v>5</v>
      </c>
      <c r="F2" s="119" t="s">
        <v>351</v>
      </c>
      <c r="G2" s="120">
        <v>1</v>
      </c>
      <c r="H2" s="118">
        <v>4</v>
      </c>
      <c r="I2" s="119" t="s">
        <v>351</v>
      </c>
      <c r="J2" s="120">
        <v>0</v>
      </c>
      <c r="K2" s="118">
        <v>6</v>
      </c>
      <c r="L2" s="119" t="s">
        <v>351</v>
      </c>
      <c r="M2" s="120">
        <v>0</v>
      </c>
      <c r="N2" s="118">
        <v>0</v>
      </c>
      <c r="O2" s="119" t="s">
        <v>351</v>
      </c>
      <c r="P2" s="120">
        <v>0</v>
      </c>
      <c r="Q2" s="118">
        <v>10</v>
      </c>
      <c r="R2" s="119" t="s">
        <v>351</v>
      </c>
      <c r="S2" s="120">
        <v>0</v>
      </c>
      <c r="T2" s="118">
        <v>7</v>
      </c>
      <c r="U2" s="119" t="s">
        <v>351</v>
      </c>
      <c r="V2" s="120">
        <v>1</v>
      </c>
      <c r="W2" s="118">
        <v>5</v>
      </c>
      <c r="X2" s="119" t="s">
        <v>351</v>
      </c>
      <c r="Y2" s="120">
        <v>0</v>
      </c>
      <c r="Z2" s="118">
        <v>16</v>
      </c>
      <c r="AA2" s="119" t="s">
        <v>351</v>
      </c>
      <c r="AB2" s="120">
        <v>0</v>
      </c>
      <c r="AC2" s="118">
        <v>11</v>
      </c>
      <c r="AD2" s="119" t="s">
        <v>351</v>
      </c>
      <c r="AE2" s="120">
        <v>0</v>
      </c>
      <c r="AF2" s="118">
        <v>5</v>
      </c>
      <c r="AG2" s="119" t="s">
        <v>351</v>
      </c>
      <c r="AH2" s="120">
        <v>0</v>
      </c>
      <c r="AI2" s="268">
        <f>COUNTIF(B3:AH3,"○")+COUNTIF(B3:AH3,"△")+COUNTIF(B3:AH3,"●")</f>
        <v>10</v>
      </c>
      <c r="AJ2" s="246">
        <f>COUNTIF(B3:AH3,"○")</f>
        <v>9</v>
      </c>
      <c r="AK2" s="246">
        <f>COUNTIF(B3:AH3,"●")</f>
        <v>0</v>
      </c>
      <c r="AL2" s="246">
        <f>COUNTIF(B3:AH3,"△")</f>
        <v>1</v>
      </c>
      <c r="AM2" s="246">
        <f>SUM(E2,H2,K2,AF2,N2,Q2,T2,W2,Z2,AC2)</f>
        <v>69</v>
      </c>
      <c r="AN2" s="246">
        <f>SUM(G2,J2,M2,AH2,P2,S2,Y2,AB2,AE2,V2)</f>
        <v>2</v>
      </c>
      <c r="AO2" s="246">
        <f>AM2-AN2</f>
        <v>67</v>
      </c>
      <c r="AP2" s="246">
        <f>IF(COUNT(AJ2:AL3),AJ2*3+AL2,)</f>
        <v>28</v>
      </c>
      <c r="AQ2" s="257">
        <f>RANK(AS2,$AS2:$AS23,0)</f>
        <v>1</v>
      </c>
      <c r="AS2" s="266">
        <f>AP2*100+AO2+AM2/100</f>
        <v>2867.69</v>
      </c>
    </row>
    <row r="3" spans="1:45" s="117" customFormat="1" ht="23.25" customHeight="1">
      <c r="A3" s="259"/>
      <c r="B3" s="248"/>
      <c r="C3" s="248"/>
      <c r="D3" s="248"/>
      <c r="E3" s="247" t="s">
        <v>365</v>
      </c>
      <c r="F3" s="247"/>
      <c r="G3" s="247"/>
      <c r="H3" s="247" t="s">
        <v>365</v>
      </c>
      <c r="I3" s="247"/>
      <c r="J3" s="247"/>
      <c r="K3" s="247" t="s">
        <v>365</v>
      </c>
      <c r="L3" s="247"/>
      <c r="M3" s="247"/>
      <c r="N3" s="247" t="s">
        <v>371</v>
      </c>
      <c r="O3" s="247"/>
      <c r="P3" s="247"/>
      <c r="Q3" s="247" t="s">
        <v>365</v>
      </c>
      <c r="R3" s="247"/>
      <c r="S3" s="247"/>
      <c r="T3" s="247" t="s">
        <v>365</v>
      </c>
      <c r="U3" s="247"/>
      <c r="V3" s="247"/>
      <c r="W3" s="247" t="s">
        <v>365</v>
      </c>
      <c r="X3" s="247"/>
      <c r="Y3" s="247"/>
      <c r="Z3" s="247" t="s">
        <v>365</v>
      </c>
      <c r="AA3" s="247"/>
      <c r="AB3" s="247"/>
      <c r="AC3" s="247" t="s">
        <v>365</v>
      </c>
      <c r="AD3" s="247"/>
      <c r="AE3" s="247"/>
      <c r="AF3" s="247" t="s">
        <v>365</v>
      </c>
      <c r="AG3" s="247"/>
      <c r="AH3" s="247"/>
      <c r="AI3" s="269"/>
      <c r="AJ3" s="246"/>
      <c r="AK3" s="246"/>
      <c r="AL3" s="246"/>
      <c r="AM3" s="246"/>
      <c r="AN3" s="246"/>
      <c r="AO3" s="246"/>
      <c r="AP3" s="246"/>
      <c r="AQ3" s="258"/>
      <c r="AS3" s="266"/>
    </row>
    <row r="4" spans="1:45" s="117" customFormat="1" ht="23.25" customHeight="1">
      <c r="A4" s="259" t="s">
        <v>355</v>
      </c>
      <c r="B4" s="118">
        <v>1</v>
      </c>
      <c r="C4" s="119" t="s">
        <v>351</v>
      </c>
      <c r="D4" s="120">
        <v>5</v>
      </c>
      <c r="E4" s="260"/>
      <c r="F4" s="261"/>
      <c r="G4" s="262"/>
      <c r="H4" s="118">
        <v>3</v>
      </c>
      <c r="I4" s="119" t="s">
        <v>351</v>
      </c>
      <c r="J4" s="120">
        <v>0</v>
      </c>
      <c r="K4" s="118">
        <v>1</v>
      </c>
      <c r="L4" s="119" t="s">
        <v>351</v>
      </c>
      <c r="M4" s="120">
        <v>1</v>
      </c>
      <c r="N4" s="118">
        <v>2</v>
      </c>
      <c r="O4" s="119" t="s">
        <v>351</v>
      </c>
      <c r="P4" s="120">
        <v>3</v>
      </c>
      <c r="Q4" s="118">
        <v>4</v>
      </c>
      <c r="R4" s="119" t="s">
        <v>351</v>
      </c>
      <c r="S4" s="120">
        <v>0</v>
      </c>
      <c r="T4" s="118">
        <v>12</v>
      </c>
      <c r="U4" s="119" t="s">
        <v>351</v>
      </c>
      <c r="V4" s="120">
        <v>0</v>
      </c>
      <c r="W4" s="118">
        <v>8</v>
      </c>
      <c r="X4" s="119" t="s">
        <v>364</v>
      </c>
      <c r="Y4" s="120">
        <v>0</v>
      </c>
      <c r="Z4" s="118">
        <v>6</v>
      </c>
      <c r="AA4" s="119" t="s">
        <v>351</v>
      </c>
      <c r="AB4" s="120">
        <v>0</v>
      </c>
      <c r="AC4" s="118">
        <v>3</v>
      </c>
      <c r="AD4" s="119" t="s">
        <v>351</v>
      </c>
      <c r="AE4" s="120">
        <v>0</v>
      </c>
      <c r="AF4" s="118">
        <v>4</v>
      </c>
      <c r="AG4" s="119" t="s">
        <v>351</v>
      </c>
      <c r="AH4" s="120">
        <v>0</v>
      </c>
      <c r="AI4" s="268">
        <f>COUNTIF(B5:AH5,"○")+COUNTIF(B5:AH5,"△")+COUNTIF(B5:AH5,"●")</f>
        <v>10</v>
      </c>
      <c r="AJ4" s="246">
        <f>COUNTIF(B5:AH5,"○")</f>
        <v>7</v>
      </c>
      <c r="AK4" s="246">
        <f>COUNTIF(B5:AH5,"●")</f>
        <v>2</v>
      </c>
      <c r="AL4" s="246">
        <f>COUNTIF(B5:AH5,"△")</f>
        <v>1</v>
      </c>
      <c r="AM4" s="246">
        <f>SUM(H4,K4,AF4,N4,Q4,T4,W4,Z4,AC4,B4)</f>
        <v>44</v>
      </c>
      <c r="AN4" s="246">
        <f>SUM(D4,J4,M4,AH4,P4,S4,V4,Y4,AB4,AE4)</f>
        <v>9</v>
      </c>
      <c r="AO4" s="246">
        <f>AM4-AN4</f>
        <v>35</v>
      </c>
      <c r="AP4" s="246">
        <f>IF(COUNT(AJ4:AL5),AJ4*3+AL4,)</f>
        <v>22</v>
      </c>
      <c r="AQ4" s="257">
        <f>RANK(AS4,$AS2:$AS22,0)</f>
        <v>3</v>
      </c>
      <c r="AS4" s="245">
        <f>AP4*100+AO4+AM4/100</f>
        <v>2235.44</v>
      </c>
    </row>
    <row r="5" spans="1:45" s="117" customFormat="1" ht="23.25" customHeight="1">
      <c r="A5" s="259"/>
      <c r="B5" s="249" t="s">
        <v>366</v>
      </c>
      <c r="C5" s="250"/>
      <c r="D5" s="251"/>
      <c r="E5" s="263"/>
      <c r="F5" s="264"/>
      <c r="G5" s="265"/>
      <c r="H5" s="247" t="s">
        <v>365</v>
      </c>
      <c r="I5" s="247"/>
      <c r="J5" s="247"/>
      <c r="K5" s="247" t="s">
        <v>371</v>
      </c>
      <c r="L5" s="247"/>
      <c r="M5" s="247"/>
      <c r="N5" s="249" t="s">
        <v>366</v>
      </c>
      <c r="O5" s="250"/>
      <c r="P5" s="251"/>
      <c r="Q5" s="247" t="s">
        <v>365</v>
      </c>
      <c r="R5" s="247"/>
      <c r="S5" s="247"/>
      <c r="T5" s="247" t="s">
        <v>365</v>
      </c>
      <c r="U5" s="247"/>
      <c r="V5" s="247"/>
      <c r="W5" s="247" t="s">
        <v>365</v>
      </c>
      <c r="X5" s="247"/>
      <c r="Y5" s="247"/>
      <c r="Z5" s="247" t="s">
        <v>365</v>
      </c>
      <c r="AA5" s="247"/>
      <c r="AB5" s="247"/>
      <c r="AC5" s="247" t="s">
        <v>365</v>
      </c>
      <c r="AD5" s="247"/>
      <c r="AE5" s="247"/>
      <c r="AF5" s="247" t="s">
        <v>365</v>
      </c>
      <c r="AG5" s="247"/>
      <c r="AH5" s="247"/>
      <c r="AI5" s="269"/>
      <c r="AJ5" s="246"/>
      <c r="AK5" s="246"/>
      <c r="AL5" s="246"/>
      <c r="AM5" s="246"/>
      <c r="AN5" s="246"/>
      <c r="AO5" s="246"/>
      <c r="AP5" s="246"/>
      <c r="AQ5" s="258"/>
      <c r="AS5" s="245"/>
    </row>
    <row r="6" spans="1:45" s="117" customFormat="1" ht="23.25" customHeight="1">
      <c r="A6" s="259" t="s">
        <v>372</v>
      </c>
      <c r="B6" s="118">
        <v>0</v>
      </c>
      <c r="C6" s="119" t="s">
        <v>351</v>
      </c>
      <c r="D6" s="120">
        <v>4</v>
      </c>
      <c r="E6" s="118">
        <v>0</v>
      </c>
      <c r="F6" s="119" t="s">
        <v>351</v>
      </c>
      <c r="G6" s="120">
        <v>3</v>
      </c>
      <c r="H6" s="260"/>
      <c r="I6" s="261"/>
      <c r="J6" s="262"/>
      <c r="K6" s="118">
        <v>0</v>
      </c>
      <c r="L6" s="119" t="s">
        <v>351</v>
      </c>
      <c r="M6" s="120">
        <v>2</v>
      </c>
      <c r="N6" s="118">
        <v>0</v>
      </c>
      <c r="O6" s="119" t="s">
        <v>351</v>
      </c>
      <c r="P6" s="120">
        <v>4</v>
      </c>
      <c r="Q6" s="118">
        <v>1</v>
      </c>
      <c r="R6" s="119" t="s">
        <v>351</v>
      </c>
      <c r="S6" s="120">
        <v>1</v>
      </c>
      <c r="T6" s="118">
        <v>4</v>
      </c>
      <c r="U6" s="119" t="s">
        <v>351</v>
      </c>
      <c r="V6" s="120">
        <v>0</v>
      </c>
      <c r="W6" s="118">
        <v>3</v>
      </c>
      <c r="X6" s="119" t="s">
        <v>351</v>
      </c>
      <c r="Y6" s="120">
        <v>2</v>
      </c>
      <c r="Z6" s="118">
        <v>2</v>
      </c>
      <c r="AA6" s="119" t="s">
        <v>351</v>
      </c>
      <c r="AB6" s="120">
        <v>1</v>
      </c>
      <c r="AC6" s="118">
        <v>0</v>
      </c>
      <c r="AD6" s="119" t="s">
        <v>351</v>
      </c>
      <c r="AE6" s="120">
        <v>1</v>
      </c>
      <c r="AF6" s="118">
        <v>0</v>
      </c>
      <c r="AG6" s="119" t="s">
        <v>351</v>
      </c>
      <c r="AH6" s="120">
        <v>0</v>
      </c>
      <c r="AI6" s="268">
        <f>COUNTIF(B7:AH7,"○")+COUNTIF(B7:AH7,"△")+COUNTIF(B7:AH7,"●")</f>
        <v>10</v>
      </c>
      <c r="AJ6" s="246">
        <f>COUNTIF(B7:AH7,"○")</f>
        <v>3</v>
      </c>
      <c r="AK6" s="246">
        <f>COUNTIF(B7:AH7,"●")</f>
        <v>5</v>
      </c>
      <c r="AL6" s="246">
        <f>COUNTIF(B7:AH7,"△")</f>
        <v>2</v>
      </c>
      <c r="AM6" s="246">
        <f>SUM(E6,K6,AF6,Q6,N6,T6,W6,Z6,AC6,B6)</f>
        <v>10</v>
      </c>
      <c r="AN6" s="246">
        <f>SUM(G6,M6,AH6,P6,S6,V6,Y6,AB6,AE6,D6)</f>
        <v>18</v>
      </c>
      <c r="AO6" s="246">
        <f>AM6-AN6</f>
        <v>-8</v>
      </c>
      <c r="AP6" s="246">
        <f>IF(COUNT(AJ6:AL7),AJ6*3+AL6,)</f>
        <v>11</v>
      </c>
      <c r="AQ6" s="243">
        <f>RANK(AS6,$AS2:$AS22,0)</f>
        <v>7</v>
      </c>
      <c r="AS6" s="245">
        <f>AP6*100+AO6+AM6/100</f>
        <v>1092.1</v>
      </c>
    </row>
    <row r="7" spans="1:45" s="117" customFormat="1" ht="23.25" customHeight="1">
      <c r="A7" s="259"/>
      <c r="B7" s="249" t="s">
        <v>366</v>
      </c>
      <c r="C7" s="250"/>
      <c r="D7" s="251"/>
      <c r="E7" s="249" t="s">
        <v>366</v>
      </c>
      <c r="F7" s="250"/>
      <c r="G7" s="251"/>
      <c r="H7" s="263"/>
      <c r="I7" s="264"/>
      <c r="J7" s="265"/>
      <c r="K7" s="249" t="s">
        <v>366</v>
      </c>
      <c r="L7" s="250"/>
      <c r="M7" s="251"/>
      <c r="N7" s="249" t="s">
        <v>366</v>
      </c>
      <c r="O7" s="250"/>
      <c r="P7" s="251"/>
      <c r="Q7" s="247" t="s">
        <v>371</v>
      </c>
      <c r="R7" s="247"/>
      <c r="S7" s="247"/>
      <c r="T7" s="247" t="s">
        <v>365</v>
      </c>
      <c r="U7" s="247"/>
      <c r="V7" s="247"/>
      <c r="W7" s="247" t="s">
        <v>365</v>
      </c>
      <c r="X7" s="247"/>
      <c r="Y7" s="247"/>
      <c r="Z7" s="247" t="s">
        <v>365</v>
      </c>
      <c r="AA7" s="247"/>
      <c r="AB7" s="247"/>
      <c r="AC7" s="249" t="s">
        <v>366</v>
      </c>
      <c r="AD7" s="250"/>
      <c r="AE7" s="251"/>
      <c r="AF7" s="247" t="s">
        <v>371</v>
      </c>
      <c r="AG7" s="247"/>
      <c r="AH7" s="247"/>
      <c r="AI7" s="269"/>
      <c r="AJ7" s="246"/>
      <c r="AK7" s="246"/>
      <c r="AL7" s="246"/>
      <c r="AM7" s="246"/>
      <c r="AN7" s="246"/>
      <c r="AO7" s="246"/>
      <c r="AP7" s="246"/>
      <c r="AQ7" s="244"/>
      <c r="AS7" s="245"/>
    </row>
    <row r="8" spans="1:45" s="117" customFormat="1" ht="23.25" customHeight="1">
      <c r="A8" s="259" t="s">
        <v>356</v>
      </c>
      <c r="B8" s="118">
        <v>0</v>
      </c>
      <c r="C8" s="119" t="s">
        <v>351</v>
      </c>
      <c r="D8" s="120">
        <v>6</v>
      </c>
      <c r="E8" s="118">
        <v>1</v>
      </c>
      <c r="F8" s="119" t="s">
        <v>351</v>
      </c>
      <c r="G8" s="120">
        <v>1</v>
      </c>
      <c r="H8" s="118">
        <v>2</v>
      </c>
      <c r="I8" s="119" t="s">
        <v>351</v>
      </c>
      <c r="J8" s="120">
        <v>0</v>
      </c>
      <c r="K8" s="260"/>
      <c r="L8" s="261"/>
      <c r="M8" s="262"/>
      <c r="N8" s="118">
        <v>0</v>
      </c>
      <c r="O8" s="119" t="s">
        <v>351</v>
      </c>
      <c r="P8" s="120">
        <v>2</v>
      </c>
      <c r="Q8" s="118">
        <v>4</v>
      </c>
      <c r="R8" s="119" t="s">
        <v>351</v>
      </c>
      <c r="S8" s="120">
        <v>0</v>
      </c>
      <c r="T8" s="118">
        <v>4</v>
      </c>
      <c r="U8" s="119" t="s">
        <v>351</v>
      </c>
      <c r="V8" s="120">
        <v>0</v>
      </c>
      <c r="W8" s="118">
        <v>4</v>
      </c>
      <c r="X8" s="119" t="s">
        <v>351</v>
      </c>
      <c r="Y8" s="120">
        <v>1</v>
      </c>
      <c r="Z8" s="118">
        <v>1</v>
      </c>
      <c r="AA8" s="119" t="s">
        <v>351</v>
      </c>
      <c r="AB8" s="120">
        <v>0</v>
      </c>
      <c r="AC8" s="118">
        <v>2</v>
      </c>
      <c r="AD8" s="119" t="s">
        <v>351</v>
      </c>
      <c r="AE8" s="120">
        <v>1</v>
      </c>
      <c r="AF8" s="118">
        <v>2</v>
      </c>
      <c r="AG8" s="119" t="s">
        <v>351</v>
      </c>
      <c r="AH8" s="120">
        <v>0</v>
      </c>
      <c r="AI8" s="268">
        <f>COUNTIF(B9:AH9,"○")+COUNTIF(B9:AH9,"△")+COUNTIF(B9:AH9,"●")</f>
        <v>10</v>
      </c>
      <c r="AJ8" s="246">
        <f>COUNTIF(B9:AH9,"○")</f>
        <v>7</v>
      </c>
      <c r="AK8" s="246">
        <f>COUNTIF(B9:AH9,"●")</f>
        <v>2</v>
      </c>
      <c r="AL8" s="246">
        <f>COUNTIF(B9:AH9,"△")</f>
        <v>1</v>
      </c>
      <c r="AM8" s="246">
        <f>SUM(E8,H8,AF8,N8,Q8,T8,W8,Z8,AC8,B8)</f>
        <v>20</v>
      </c>
      <c r="AN8" s="246">
        <f>SUM(G8,J8,AH8,D8,P8,S8,V8,Y8,AB8,AE8,)</f>
        <v>11</v>
      </c>
      <c r="AO8" s="246">
        <f>AM8-AN8</f>
        <v>9</v>
      </c>
      <c r="AP8" s="246">
        <f>IF(COUNT(AJ8:AL9),AJ8*3+AL8,)</f>
        <v>22</v>
      </c>
      <c r="AQ8" s="257">
        <f>RANK(AS8,$AS2:$AS22,0)</f>
        <v>4</v>
      </c>
      <c r="AS8" s="245">
        <f>AP8*100+AO8+AM8/100</f>
        <v>2209.2</v>
      </c>
    </row>
    <row r="9" spans="1:45" s="117" customFormat="1" ht="23.25" customHeight="1">
      <c r="A9" s="259"/>
      <c r="B9" s="249" t="s">
        <v>366</v>
      </c>
      <c r="C9" s="250"/>
      <c r="D9" s="251"/>
      <c r="E9" s="247" t="s">
        <v>371</v>
      </c>
      <c r="F9" s="247"/>
      <c r="G9" s="247"/>
      <c r="H9" s="247" t="s">
        <v>365</v>
      </c>
      <c r="I9" s="247"/>
      <c r="J9" s="247"/>
      <c r="K9" s="263"/>
      <c r="L9" s="264"/>
      <c r="M9" s="265"/>
      <c r="N9" s="249" t="s">
        <v>366</v>
      </c>
      <c r="O9" s="250"/>
      <c r="P9" s="251"/>
      <c r="Q9" s="247" t="s">
        <v>365</v>
      </c>
      <c r="R9" s="247"/>
      <c r="S9" s="247"/>
      <c r="T9" s="247" t="s">
        <v>365</v>
      </c>
      <c r="U9" s="247"/>
      <c r="V9" s="247"/>
      <c r="W9" s="247" t="s">
        <v>365</v>
      </c>
      <c r="X9" s="247"/>
      <c r="Y9" s="247"/>
      <c r="Z9" s="247" t="s">
        <v>365</v>
      </c>
      <c r="AA9" s="247"/>
      <c r="AB9" s="247"/>
      <c r="AC9" s="247" t="s">
        <v>365</v>
      </c>
      <c r="AD9" s="247"/>
      <c r="AE9" s="247"/>
      <c r="AF9" s="247" t="s">
        <v>365</v>
      </c>
      <c r="AG9" s="247"/>
      <c r="AH9" s="247"/>
      <c r="AI9" s="269"/>
      <c r="AJ9" s="246"/>
      <c r="AK9" s="246"/>
      <c r="AL9" s="246"/>
      <c r="AM9" s="246"/>
      <c r="AN9" s="246"/>
      <c r="AO9" s="246"/>
      <c r="AP9" s="246"/>
      <c r="AQ9" s="258"/>
      <c r="AS9" s="245"/>
    </row>
    <row r="10" spans="1:45" s="117" customFormat="1" ht="23.25" customHeight="1">
      <c r="A10" s="259" t="s">
        <v>357</v>
      </c>
      <c r="B10" s="118">
        <v>0</v>
      </c>
      <c r="C10" s="119" t="s">
        <v>351</v>
      </c>
      <c r="D10" s="120">
        <v>0</v>
      </c>
      <c r="E10" s="118">
        <v>3</v>
      </c>
      <c r="F10" s="119" t="s">
        <v>351</v>
      </c>
      <c r="G10" s="120">
        <v>2</v>
      </c>
      <c r="H10" s="118">
        <v>4</v>
      </c>
      <c r="I10" s="119" t="s">
        <v>351</v>
      </c>
      <c r="J10" s="120">
        <v>0</v>
      </c>
      <c r="K10" s="118">
        <v>2</v>
      </c>
      <c r="L10" s="119" t="s">
        <v>351</v>
      </c>
      <c r="M10" s="120">
        <v>0</v>
      </c>
      <c r="N10" s="260"/>
      <c r="O10" s="261"/>
      <c r="P10" s="262"/>
      <c r="Q10" s="118">
        <v>7</v>
      </c>
      <c r="R10" s="119" t="s">
        <v>351</v>
      </c>
      <c r="S10" s="120">
        <v>1</v>
      </c>
      <c r="T10" s="118">
        <v>9</v>
      </c>
      <c r="U10" s="119" t="s">
        <v>351</v>
      </c>
      <c r="V10" s="120">
        <v>0</v>
      </c>
      <c r="W10" s="118">
        <v>15</v>
      </c>
      <c r="X10" s="119" t="s">
        <v>351</v>
      </c>
      <c r="Y10" s="120">
        <v>0</v>
      </c>
      <c r="Z10" s="118">
        <v>13</v>
      </c>
      <c r="AA10" s="119" t="s">
        <v>351</v>
      </c>
      <c r="AB10" s="120">
        <v>0</v>
      </c>
      <c r="AC10" s="118">
        <v>6</v>
      </c>
      <c r="AD10" s="119" t="s">
        <v>351</v>
      </c>
      <c r="AE10" s="120">
        <v>3</v>
      </c>
      <c r="AF10" s="118">
        <v>1</v>
      </c>
      <c r="AG10" s="119" t="s">
        <v>351</v>
      </c>
      <c r="AH10" s="120">
        <v>1</v>
      </c>
      <c r="AI10" s="268">
        <f>COUNTIF(B11:AH11,"○")+COUNTIF(B11:AH11,"△")+COUNTIF(B11:AH11,"●")</f>
        <v>10</v>
      </c>
      <c r="AJ10" s="246">
        <f>COUNTIF(B11:AH11,"○")</f>
        <v>8</v>
      </c>
      <c r="AK10" s="246">
        <f>COUNTIF(B11:AH11,"●")</f>
        <v>0</v>
      </c>
      <c r="AL10" s="246">
        <f>COUNTIF(B11:AH11,"△")</f>
        <v>2</v>
      </c>
      <c r="AM10" s="246">
        <f>SUM(E10,H10,K10,AF10,Q10,T10,W10,Z10,AC10,B10)</f>
        <v>60</v>
      </c>
      <c r="AN10" s="246">
        <f>SUM(G10,J10,M10,AH10,D10,S10,V10,Y10,AB10,AE10)</f>
        <v>7</v>
      </c>
      <c r="AO10" s="246">
        <f>AM10-AN10</f>
        <v>53</v>
      </c>
      <c r="AP10" s="246">
        <f>IF(COUNT(AJ10:AL11),AJ10*3+AL10,)</f>
        <v>26</v>
      </c>
      <c r="AQ10" s="257">
        <f>RANK(AS10,$AS2:$AS22,0)</f>
        <v>2</v>
      </c>
      <c r="AS10" s="245">
        <f>AP10*100+AO10+AM10/100</f>
        <v>2653.6</v>
      </c>
    </row>
    <row r="11" spans="1:45" s="117" customFormat="1" ht="23.25" customHeight="1">
      <c r="A11" s="259"/>
      <c r="B11" s="247" t="s">
        <v>371</v>
      </c>
      <c r="C11" s="247"/>
      <c r="D11" s="247"/>
      <c r="E11" s="247" t="s">
        <v>365</v>
      </c>
      <c r="F11" s="247"/>
      <c r="G11" s="247"/>
      <c r="H11" s="247" t="s">
        <v>365</v>
      </c>
      <c r="I11" s="247"/>
      <c r="J11" s="247"/>
      <c r="K11" s="247" t="s">
        <v>365</v>
      </c>
      <c r="L11" s="247"/>
      <c r="M11" s="247"/>
      <c r="N11" s="263"/>
      <c r="O11" s="264"/>
      <c r="P11" s="265"/>
      <c r="Q11" s="247" t="s">
        <v>365</v>
      </c>
      <c r="R11" s="247"/>
      <c r="S11" s="247"/>
      <c r="T11" s="247" t="s">
        <v>365</v>
      </c>
      <c r="U11" s="247"/>
      <c r="V11" s="247"/>
      <c r="W11" s="247" t="s">
        <v>365</v>
      </c>
      <c r="X11" s="247"/>
      <c r="Y11" s="247"/>
      <c r="Z11" s="247" t="s">
        <v>365</v>
      </c>
      <c r="AA11" s="247"/>
      <c r="AB11" s="247"/>
      <c r="AC11" s="247" t="s">
        <v>365</v>
      </c>
      <c r="AD11" s="247"/>
      <c r="AE11" s="247"/>
      <c r="AF11" s="247" t="s">
        <v>371</v>
      </c>
      <c r="AG11" s="247"/>
      <c r="AH11" s="247"/>
      <c r="AI11" s="269"/>
      <c r="AJ11" s="246"/>
      <c r="AK11" s="246"/>
      <c r="AL11" s="246"/>
      <c r="AM11" s="246"/>
      <c r="AN11" s="246"/>
      <c r="AO11" s="246"/>
      <c r="AP11" s="246"/>
      <c r="AQ11" s="258"/>
      <c r="AS11" s="245"/>
    </row>
    <row r="12" spans="1:45" ht="22.5" customHeight="1">
      <c r="A12" s="259" t="s">
        <v>358</v>
      </c>
      <c r="B12" s="118">
        <v>0</v>
      </c>
      <c r="C12" s="119" t="s">
        <v>351</v>
      </c>
      <c r="D12" s="120">
        <v>10</v>
      </c>
      <c r="E12" s="118">
        <v>0</v>
      </c>
      <c r="F12" s="119" t="s">
        <v>351</v>
      </c>
      <c r="G12" s="120">
        <v>4</v>
      </c>
      <c r="H12" s="118">
        <v>1</v>
      </c>
      <c r="I12" s="119" t="s">
        <v>351</v>
      </c>
      <c r="J12" s="120">
        <v>1</v>
      </c>
      <c r="K12" s="118">
        <v>0</v>
      </c>
      <c r="L12" s="119" t="s">
        <v>351</v>
      </c>
      <c r="M12" s="120">
        <v>4</v>
      </c>
      <c r="N12" s="118">
        <v>1</v>
      </c>
      <c r="O12" s="119" t="s">
        <v>351</v>
      </c>
      <c r="P12" s="120">
        <v>7</v>
      </c>
      <c r="Q12" s="248"/>
      <c r="R12" s="248"/>
      <c r="S12" s="248"/>
      <c r="T12" s="118">
        <v>5</v>
      </c>
      <c r="U12" s="119" t="s">
        <v>351</v>
      </c>
      <c r="V12" s="120">
        <v>0</v>
      </c>
      <c r="W12" s="118">
        <v>1</v>
      </c>
      <c r="X12" s="119" t="s">
        <v>351</v>
      </c>
      <c r="Y12" s="120">
        <v>0</v>
      </c>
      <c r="Z12" s="118">
        <v>2</v>
      </c>
      <c r="AA12" s="119" t="s">
        <v>351</v>
      </c>
      <c r="AB12" s="120">
        <v>1</v>
      </c>
      <c r="AC12" s="118">
        <v>0</v>
      </c>
      <c r="AD12" s="119" t="s">
        <v>351</v>
      </c>
      <c r="AE12" s="120">
        <v>3</v>
      </c>
      <c r="AF12" s="118">
        <v>1</v>
      </c>
      <c r="AG12" s="119" t="s">
        <v>351</v>
      </c>
      <c r="AH12" s="120">
        <v>1</v>
      </c>
      <c r="AI12" s="268">
        <f>COUNTIF(B13:AH13,"○")+COUNTIF(B13:AH13,"△")+COUNTIF(B13:AH13,"●")</f>
        <v>10</v>
      </c>
      <c r="AJ12" s="246">
        <f>COUNTIF(B13:AH13,"○")</f>
        <v>3</v>
      </c>
      <c r="AK12" s="246">
        <f>COUNTIF(B13:AH13,"●")</f>
        <v>5</v>
      </c>
      <c r="AL12" s="246">
        <f>COUNTIF(B13:AH13,"△")</f>
        <v>2</v>
      </c>
      <c r="AM12" s="246">
        <f>SUM(E12,H12,K12,AF12,N12,T12,W12,Z12,AC12,B12)</f>
        <v>11</v>
      </c>
      <c r="AN12" s="246">
        <f>SUM(G12,J12,M12,AH12,D12,P12,V12,Y12,AB12,AE12)</f>
        <v>31</v>
      </c>
      <c r="AO12" s="246">
        <f>AM12-AN12</f>
        <v>-20</v>
      </c>
      <c r="AP12" s="246">
        <f>IF(COUNT(AJ12:AL13),AJ12*3+AL12,)</f>
        <v>11</v>
      </c>
      <c r="AQ12" s="243">
        <f>RANK(AS12,$AS2:$AS22,0)</f>
        <v>8</v>
      </c>
      <c r="AS12" s="245">
        <f>AP12*100+AO12+AM12/100</f>
        <v>1080.11</v>
      </c>
    </row>
    <row r="13" spans="1:45" ht="22.5" customHeight="1">
      <c r="A13" s="259"/>
      <c r="B13" s="249" t="s">
        <v>366</v>
      </c>
      <c r="C13" s="250"/>
      <c r="D13" s="251"/>
      <c r="E13" s="249" t="s">
        <v>366</v>
      </c>
      <c r="F13" s="250"/>
      <c r="G13" s="251"/>
      <c r="H13" s="247" t="s">
        <v>371</v>
      </c>
      <c r="I13" s="247"/>
      <c r="J13" s="247"/>
      <c r="K13" s="249" t="s">
        <v>366</v>
      </c>
      <c r="L13" s="250"/>
      <c r="M13" s="251"/>
      <c r="N13" s="249" t="s">
        <v>366</v>
      </c>
      <c r="O13" s="250"/>
      <c r="P13" s="251"/>
      <c r="Q13" s="248"/>
      <c r="R13" s="248"/>
      <c r="S13" s="248"/>
      <c r="T13" s="247" t="s">
        <v>365</v>
      </c>
      <c r="U13" s="247"/>
      <c r="V13" s="247"/>
      <c r="W13" s="247" t="s">
        <v>365</v>
      </c>
      <c r="X13" s="247"/>
      <c r="Y13" s="247"/>
      <c r="Z13" s="247" t="s">
        <v>365</v>
      </c>
      <c r="AA13" s="247"/>
      <c r="AB13" s="247"/>
      <c r="AC13" s="249" t="s">
        <v>366</v>
      </c>
      <c r="AD13" s="250"/>
      <c r="AE13" s="251"/>
      <c r="AF13" s="247" t="s">
        <v>371</v>
      </c>
      <c r="AG13" s="247"/>
      <c r="AH13" s="247"/>
      <c r="AI13" s="269"/>
      <c r="AJ13" s="246"/>
      <c r="AK13" s="246"/>
      <c r="AL13" s="246"/>
      <c r="AM13" s="246"/>
      <c r="AN13" s="246"/>
      <c r="AO13" s="246"/>
      <c r="AP13" s="246"/>
      <c r="AQ13" s="244"/>
      <c r="AS13" s="245"/>
    </row>
    <row r="14" spans="1:45" ht="22.5" customHeight="1">
      <c r="A14" s="259" t="s">
        <v>359</v>
      </c>
      <c r="B14" s="118">
        <v>1</v>
      </c>
      <c r="C14" s="119" t="s">
        <v>351</v>
      </c>
      <c r="D14" s="120">
        <v>7</v>
      </c>
      <c r="E14" s="118">
        <v>0</v>
      </c>
      <c r="F14" s="119" t="s">
        <v>351</v>
      </c>
      <c r="G14" s="120">
        <v>12</v>
      </c>
      <c r="H14" s="118">
        <v>0</v>
      </c>
      <c r="I14" s="119" t="s">
        <v>351</v>
      </c>
      <c r="J14" s="120">
        <v>4</v>
      </c>
      <c r="K14" s="118">
        <v>0</v>
      </c>
      <c r="L14" s="119" t="s">
        <v>351</v>
      </c>
      <c r="M14" s="120">
        <v>4</v>
      </c>
      <c r="N14" s="118">
        <v>0</v>
      </c>
      <c r="O14" s="119" t="s">
        <v>351</v>
      </c>
      <c r="P14" s="120">
        <v>9</v>
      </c>
      <c r="Q14" s="118">
        <v>0</v>
      </c>
      <c r="R14" s="119" t="s">
        <v>351</v>
      </c>
      <c r="S14" s="120">
        <v>5</v>
      </c>
      <c r="T14" s="248"/>
      <c r="U14" s="248"/>
      <c r="V14" s="248"/>
      <c r="W14" s="118">
        <v>1</v>
      </c>
      <c r="X14" s="119" t="s">
        <v>351</v>
      </c>
      <c r="Y14" s="120">
        <v>1</v>
      </c>
      <c r="Z14" s="118">
        <v>3</v>
      </c>
      <c r="AA14" s="119" t="s">
        <v>351</v>
      </c>
      <c r="AB14" s="120">
        <v>0</v>
      </c>
      <c r="AC14" s="118">
        <v>2</v>
      </c>
      <c r="AD14" s="119" t="s">
        <v>351</v>
      </c>
      <c r="AE14" s="120">
        <v>7</v>
      </c>
      <c r="AF14" s="118">
        <v>1</v>
      </c>
      <c r="AG14" s="119" t="s">
        <v>351</v>
      </c>
      <c r="AH14" s="120">
        <v>2</v>
      </c>
      <c r="AI14" s="268">
        <f>COUNTIF(B15:AH15,"○")+COUNTIF(B15:AH15,"△")+COUNTIF(B15:AH15,"●")</f>
        <v>10</v>
      </c>
      <c r="AJ14" s="246">
        <f>COUNTIF(B15:AH15,"○")</f>
        <v>1</v>
      </c>
      <c r="AK14" s="246">
        <f>COUNTIF(B15:AH15,"●")</f>
        <v>8</v>
      </c>
      <c r="AL14" s="246">
        <f>COUNTIF(B15:AH15,"△")</f>
        <v>1</v>
      </c>
      <c r="AM14" s="246">
        <f>SUM(E14,H14,K14,AF14,N14,Q14,W14,Z14,AC14,B14)</f>
        <v>8</v>
      </c>
      <c r="AN14" s="246">
        <f>SUM(G14,J14,M14,AH14,D14,P14,S14,Y14,AB14,AE14)</f>
        <v>51</v>
      </c>
      <c r="AO14" s="246">
        <f>AM14-AN14</f>
        <v>-43</v>
      </c>
      <c r="AP14" s="246">
        <f>IF(COUNT(AJ14:AL15),AJ14*3+AL14,)</f>
        <v>4</v>
      </c>
      <c r="AQ14" s="243">
        <f>RANK(AS14,$AS2:$AS22,0)</f>
        <v>10</v>
      </c>
      <c r="AS14" s="245">
        <f>AP14*100+AO14+AM14/100</f>
        <v>357.08</v>
      </c>
    </row>
    <row r="15" spans="1:45" ht="22.5" customHeight="1">
      <c r="A15" s="259"/>
      <c r="B15" s="249" t="s">
        <v>366</v>
      </c>
      <c r="C15" s="250"/>
      <c r="D15" s="251"/>
      <c r="E15" s="249" t="s">
        <v>366</v>
      </c>
      <c r="F15" s="250"/>
      <c r="G15" s="251"/>
      <c r="H15" s="249" t="s">
        <v>366</v>
      </c>
      <c r="I15" s="250"/>
      <c r="J15" s="251"/>
      <c r="K15" s="249" t="s">
        <v>366</v>
      </c>
      <c r="L15" s="250"/>
      <c r="M15" s="251"/>
      <c r="N15" s="249" t="s">
        <v>366</v>
      </c>
      <c r="O15" s="250"/>
      <c r="P15" s="251"/>
      <c r="Q15" s="249" t="s">
        <v>366</v>
      </c>
      <c r="R15" s="250"/>
      <c r="S15" s="251"/>
      <c r="T15" s="248"/>
      <c r="U15" s="248"/>
      <c r="V15" s="248"/>
      <c r="W15" s="247" t="s">
        <v>371</v>
      </c>
      <c r="X15" s="247"/>
      <c r="Y15" s="247"/>
      <c r="Z15" s="247" t="s">
        <v>365</v>
      </c>
      <c r="AA15" s="247"/>
      <c r="AB15" s="247"/>
      <c r="AC15" s="249" t="s">
        <v>366</v>
      </c>
      <c r="AD15" s="250"/>
      <c r="AE15" s="251"/>
      <c r="AF15" s="249" t="s">
        <v>366</v>
      </c>
      <c r="AG15" s="250"/>
      <c r="AH15" s="251"/>
      <c r="AI15" s="269"/>
      <c r="AJ15" s="246"/>
      <c r="AK15" s="246"/>
      <c r="AL15" s="246"/>
      <c r="AM15" s="246"/>
      <c r="AN15" s="246"/>
      <c r="AO15" s="246"/>
      <c r="AP15" s="246"/>
      <c r="AQ15" s="244"/>
      <c r="AS15" s="245"/>
    </row>
    <row r="16" spans="1:45" ht="22.5" customHeight="1">
      <c r="A16" s="259" t="s">
        <v>360</v>
      </c>
      <c r="B16" s="118">
        <v>0</v>
      </c>
      <c r="C16" s="119" t="s">
        <v>351</v>
      </c>
      <c r="D16" s="120">
        <v>5</v>
      </c>
      <c r="E16" s="118">
        <v>0</v>
      </c>
      <c r="F16" s="119" t="s">
        <v>351</v>
      </c>
      <c r="G16" s="120">
        <v>8</v>
      </c>
      <c r="H16" s="118">
        <v>2</v>
      </c>
      <c r="I16" s="119" t="s">
        <v>351</v>
      </c>
      <c r="J16" s="120">
        <v>3</v>
      </c>
      <c r="K16" s="118">
        <v>1</v>
      </c>
      <c r="L16" s="119" t="s">
        <v>351</v>
      </c>
      <c r="M16" s="120">
        <v>4</v>
      </c>
      <c r="N16" s="118">
        <v>0</v>
      </c>
      <c r="O16" s="119" t="s">
        <v>351</v>
      </c>
      <c r="P16" s="120">
        <v>15</v>
      </c>
      <c r="Q16" s="118">
        <v>0</v>
      </c>
      <c r="R16" s="119" t="s">
        <v>351</v>
      </c>
      <c r="S16" s="120">
        <v>1</v>
      </c>
      <c r="T16" s="118">
        <v>1</v>
      </c>
      <c r="U16" s="119" t="s">
        <v>351</v>
      </c>
      <c r="V16" s="120">
        <v>1</v>
      </c>
      <c r="W16" s="248"/>
      <c r="X16" s="248"/>
      <c r="Y16" s="248"/>
      <c r="Z16" s="118">
        <v>3</v>
      </c>
      <c r="AA16" s="119" t="s">
        <v>351</v>
      </c>
      <c r="AB16" s="120">
        <v>1</v>
      </c>
      <c r="AC16" s="118">
        <v>1</v>
      </c>
      <c r="AD16" s="119" t="s">
        <v>351</v>
      </c>
      <c r="AE16" s="120">
        <v>4</v>
      </c>
      <c r="AF16" s="118">
        <v>0</v>
      </c>
      <c r="AG16" s="119" t="s">
        <v>351</v>
      </c>
      <c r="AH16" s="120">
        <v>5</v>
      </c>
      <c r="AI16" s="268">
        <f>COUNTIF(B17:AH17,"○")+COUNTIF(B17:AH17,"△")+COUNTIF(B17:AH17,"●")</f>
        <v>10</v>
      </c>
      <c r="AJ16" s="246">
        <f>COUNTIF(B17:AH17,"○")</f>
        <v>1</v>
      </c>
      <c r="AK16" s="246">
        <f>COUNTIF(B17:AH17,"●")</f>
        <v>8</v>
      </c>
      <c r="AL16" s="246">
        <f>COUNTIF(B17:AH17,"△")</f>
        <v>1</v>
      </c>
      <c r="AM16" s="246">
        <f>SUM(E16,H16,K16,AF16,N16,Q16,T16,Z16,AC16,B16)</f>
        <v>8</v>
      </c>
      <c r="AN16" s="246">
        <f>SUM(G16,J16,M16,AH16,D16,P16,S16,AB16,AE16,V16)</f>
        <v>47</v>
      </c>
      <c r="AO16" s="246">
        <f>AM16-AN16</f>
        <v>-39</v>
      </c>
      <c r="AP16" s="246">
        <f>IF(COUNT(AJ16:AL17),AJ16*3+AL16,)</f>
        <v>4</v>
      </c>
      <c r="AQ16" s="243">
        <f>RANK(AS16,$AS2:$AS22,0)</f>
        <v>9</v>
      </c>
      <c r="AS16" s="245">
        <f>AP16*100+AO16+AM16/100</f>
        <v>361.08</v>
      </c>
    </row>
    <row r="17" spans="1:45" ht="22.5" customHeight="1">
      <c r="A17" s="259"/>
      <c r="B17" s="249" t="s">
        <v>366</v>
      </c>
      <c r="C17" s="250"/>
      <c r="D17" s="251"/>
      <c r="E17" s="249" t="s">
        <v>366</v>
      </c>
      <c r="F17" s="250"/>
      <c r="G17" s="251"/>
      <c r="H17" s="249" t="s">
        <v>366</v>
      </c>
      <c r="I17" s="250"/>
      <c r="J17" s="251"/>
      <c r="K17" s="249" t="s">
        <v>366</v>
      </c>
      <c r="L17" s="250"/>
      <c r="M17" s="251"/>
      <c r="N17" s="249" t="s">
        <v>366</v>
      </c>
      <c r="O17" s="250"/>
      <c r="P17" s="251"/>
      <c r="Q17" s="249" t="s">
        <v>366</v>
      </c>
      <c r="R17" s="250"/>
      <c r="S17" s="251"/>
      <c r="T17" s="247" t="s">
        <v>371</v>
      </c>
      <c r="U17" s="247"/>
      <c r="V17" s="247"/>
      <c r="W17" s="248"/>
      <c r="X17" s="248"/>
      <c r="Y17" s="248"/>
      <c r="Z17" s="247" t="s">
        <v>365</v>
      </c>
      <c r="AA17" s="247"/>
      <c r="AB17" s="247"/>
      <c r="AC17" s="249" t="s">
        <v>366</v>
      </c>
      <c r="AD17" s="250"/>
      <c r="AE17" s="251"/>
      <c r="AF17" s="249" t="s">
        <v>366</v>
      </c>
      <c r="AG17" s="250"/>
      <c r="AH17" s="251"/>
      <c r="AI17" s="269"/>
      <c r="AJ17" s="246"/>
      <c r="AK17" s="246"/>
      <c r="AL17" s="246"/>
      <c r="AM17" s="246"/>
      <c r="AN17" s="246"/>
      <c r="AO17" s="246"/>
      <c r="AP17" s="246"/>
      <c r="AQ17" s="244"/>
      <c r="AS17" s="245"/>
    </row>
    <row r="18" spans="1:45" ht="22.5" customHeight="1">
      <c r="A18" s="259" t="s">
        <v>353</v>
      </c>
      <c r="B18" s="118">
        <v>0</v>
      </c>
      <c r="C18" s="119" t="s">
        <v>351</v>
      </c>
      <c r="D18" s="120">
        <v>16</v>
      </c>
      <c r="E18" s="118">
        <v>0</v>
      </c>
      <c r="F18" s="119" t="s">
        <v>351</v>
      </c>
      <c r="G18" s="120">
        <v>6</v>
      </c>
      <c r="H18" s="118">
        <v>1</v>
      </c>
      <c r="I18" s="119" t="s">
        <v>351</v>
      </c>
      <c r="J18" s="120">
        <v>2</v>
      </c>
      <c r="K18" s="118">
        <v>0</v>
      </c>
      <c r="L18" s="119" t="s">
        <v>351</v>
      </c>
      <c r="M18" s="120">
        <v>1</v>
      </c>
      <c r="N18" s="118">
        <v>0</v>
      </c>
      <c r="O18" s="119" t="s">
        <v>351</v>
      </c>
      <c r="P18" s="120">
        <v>13</v>
      </c>
      <c r="Q18" s="118">
        <v>1</v>
      </c>
      <c r="R18" s="119" t="s">
        <v>351</v>
      </c>
      <c r="S18" s="120">
        <v>2</v>
      </c>
      <c r="T18" s="118">
        <v>0</v>
      </c>
      <c r="U18" s="119" t="s">
        <v>351</v>
      </c>
      <c r="V18" s="120">
        <v>3</v>
      </c>
      <c r="W18" s="118">
        <v>1</v>
      </c>
      <c r="X18" s="119" t="s">
        <v>351</v>
      </c>
      <c r="Y18" s="120">
        <v>3</v>
      </c>
      <c r="Z18" s="248"/>
      <c r="AA18" s="248"/>
      <c r="AB18" s="248"/>
      <c r="AC18" s="118">
        <v>2</v>
      </c>
      <c r="AD18" s="119" t="s">
        <v>351</v>
      </c>
      <c r="AE18" s="120">
        <v>4</v>
      </c>
      <c r="AF18" s="118">
        <v>2</v>
      </c>
      <c r="AG18" s="119" t="s">
        <v>351</v>
      </c>
      <c r="AH18" s="120">
        <v>6</v>
      </c>
      <c r="AI18" s="268">
        <f>COUNTIF(B19:AH19,"○")+COUNTIF(B19:AH19,"△")+COUNTIF(B19:AH19,"●")</f>
        <v>10</v>
      </c>
      <c r="AJ18" s="246">
        <f>COUNTIF(B19:AH19,"○")</f>
        <v>0</v>
      </c>
      <c r="AK18" s="246">
        <f>COUNTIF(B19:AH19,"●")</f>
        <v>10</v>
      </c>
      <c r="AL18" s="246">
        <f>COUNTIF(B19:AH19,"△")</f>
        <v>0</v>
      </c>
      <c r="AM18" s="246">
        <f>SUM(E18,H18,K18,AF18,N18,Q18,T18,W18,AC18,B18)</f>
        <v>7</v>
      </c>
      <c r="AN18" s="246">
        <f>SUM(G18,J18,M18,AH18,D18,P18,S18,V18,Y18,AE18)</f>
        <v>56</v>
      </c>
      <c r="AO18" s="246">
        <f>AM18-AN18</f>
        <v>-49</v>
      </c>
      <c r="AP18" s="246">
        <f>IF(COUNT(AJ18:AL19),AJ18*3+AL18,)</f>
        <v>0</v>
      </c>
      <c r="AQ18" s="243">
        <f>RANK(AS18,$AS2:$AS22,0)</f>
        <v>11</v>
      </c>
      <c r="AS18" s="245">
        <f>AP18*100+AO18+AM18/100</f>
        <v>-48.93</v>
      </c>
    </row>
    <row r="19" spans="1:45" ht="22.5" customHeight="1">
      <c r="A19" s="259"/>
      <c r="B19" s="249" t="s">
        <v>366</v>
      </c>
      <c r="C19" s="250"/>
      <c r="D19" s="251"/>
      <c r="E19" s="249" t="s">
        <v>366</v>
      </c>
      <c r="F19" s="250"/>
      <c r="G19" s="251"/>
      <c r="H19" s="249" t="s">
        <v>366</v>
      </c>
      <c r="I19" s="250"/>
      <c r="J19" s="251"/>
      <c r="K19" s="249" t="s">
        <v>366</v>
      </c>
      <c r="L19" s="250"/>
      <c r="M19" s="251"/>
      <c r="N19" s="249" t="s">
        <v>366</v>
      </c>
      <c r="O19" s="250"/>
      <c r="P19" s="251"/>
      <c r="Q19" s="249" t="s">
        <v>366</v>
      </c>
      <c r="R19" s="250"/>
      <c r="S19" s="251"/>
      <c r="T19" s="249" t="s">
        <v>366</v>
      </c>
      <c r="U19" s="250"/>
      <c r="V19" s="251"/>
      <c r="W19" s="249" t="s">
        <v>366</v>
      </c>
      <c r="X19" s="250"/>
      <c r="Y19" s="251"/>
      <c r="Z19" s="248"/>
      <c r="AA19" s="248"/>
      <c r="AB19" s="248"/>
      <c r="AC19" s="249" t="s">
        <v>366</v>
      </c>
      <c r="AD19" s="250"/>
      <c r="AE19" s="251"/>
      <c r="AF19" s="249" t="s">
        <v>366</v>
      </c>
      <c r="AG19" s="250"/>
      <c r="AH19" s="251"/>
      <c r="AI19" s="269"/>
      <c r="AJ19" s="246"/>
      <c r="AK19" s="246"/>
      <c r="AL19" s="246"/>
      <c r="AM19" s="246"/>
      <c r="AN19" s="246"/>
      <c r="AO19" s="246"/>
      <c r="AP19" s="246"/>
      <c r="AQ19" s="244"/>
      <c r="AS19" s="245"/>
    </row>
    <row r="20" spans="1:45" ht="22.5" customHeight="1">
      <c r="A20" s="259" t="s">
        <v>361</v>
      </c>
      <c r="B20" s="118">
        <v>0</v>
      </c>
      <c r="C20" s="119" t="s">
        <v>351</v>
      </c>
      <c r="D20" s="120">
        <v>11</v>
      </c>
      <c r="E20" s="118">
        <v>0</v>
      </c>
      <c r="F20" s="119" t="s">
        <v>351</v>
      </c>
      <c r="G20" s="120">
        <v>3</v>
      </c>
      <c r="H20" s="118">
        <v>1</v>
      </c>
      <c r="I20" s="119" t="s">
        <v>351</v>
      </c>
      <c r="J20" s="120">
        <v>0</v>
      </c>
      <c r="K20" s="118">
        <v>1</v>
      </c>
      <c r="L20" s="119" t="s">
        <v>351</v>
      </c>
      <c r="M20" s="120">
        <v>2</v>
      </c>
      <c r="N20" s="118">
        <v>3</v>
      </c>
      <c r="O20" s="119" t="s">
        <v>351</v>
      </c>
      <c r="P20" s="120">
        <v>6</v>
      </c>
      <c r="Q20" s="118">
        <v>3</v>
      </c>
      <c r="R20" s="119" t="s">
        <v>351</v>
      </c>
      <c r="S20" s="120">
        <v>0</v>
      </c>
      <c r="T20" s="118">
        <v>7</v>
      </c>
      <c r="U20" s="119" t="s">
        <v>351</v>
      </c>
      <c r="V20" s="120">
        <v>2</v>
      </c>
      <c r="W20" s="118">
        <v>4</v>
      </c>
      <c r="X20" s="119" t="s">
        <v>351</v>
      </c>
      <c r="Y20" s="120">
        <v>1</v>
      </c>
      <c r="Z20" s="118">
        <v>4</v>
      </c>
      <c r="AA20" s="119" t="s">
        <v>351</v>
      </c>
      <c r="AB20" s="120">
        <v>2</v>
      </c>
      <c r="AC20" s="248"/>
      <c r="AD20" s="248"/>
      <c r="AE20" s="248"/>
      <c r="AF20" s="118">
        <v>0</v>
      </c>
      <c r="AG20" s="119" t="s">
        <v>351</v>
      </c>
      <c r="AH20" s="120">
        <v>1</v>
      </c>
      <c r="AI20" s="268">
        <f>COUNTIF(B21:AH21,"○")+COUNTIF(B21:AH21,"△")+COUNTIF(B21:AH21,"●")</f>
        <v>10</v>
      </c>
      <c r="AJ20" s="246">
        <f>COUNTIF(B21:AH21,"○")</f>
        <v>5</v>
      </c>
      <c r="AK20" s="246">
        <f>COUNTIF(B21:AH21,"●")</f>
        <v>5</v>
      </c>
      <c r="AL20" s="246">
        <f>COUNTIF(B21:AH21,"△")</f>
        <v>0</v>
      </c>
      <c r="AM20" s="246">
        <f>SUM(E20,H20,K20,AF20,N20,Q20,T20,W20,Z20,B20)</f>
        <v>23</v>
      </c>
      <c r="AN20" s="246">
        <f>SUM(G20,J20,M20,AH20,D20,P20,S20,V20,Y20,AB20)</f>
        <v>28</v>
      </c>
      <c r="AO20" s="246">
        <f>AM20-AN20</f>
        <v>-5</v>
      </c>
      <c r="AP20" s="246">
        <f>IF(COUNT(AJ20:AL21),AJ20*3+AL20,)</f>
        <v>15</v>
      </c>
      <c r="AQ20" s="257">
        <f>RANK(AS20,$AS2:$AS22,0)</f>
        <v>6</v>
      </c>
      <c r="AS20" s="245">
        <f>AP20*100+AO20+AM20/100</f>
        <v>1495.23</v>
      </c>
    </row>
    <row r="21" spans="1:45" ht="22.5" customHeight="1">
      <c r="A21" s="259"/>
      <c r="B21" s="249" t="s">
        <v>366</v>
      </c>
      <c r="C21" s="250"/>
      <c r="D21" s="251"/>
      <c r="E21" s="249" t="s">
        <v>366</v>
      </c>
      <c r="F21" s="250"/>
      <c r="G21" s="251"/>
      <c r="H21" s="247" t="s">
        <v>365</v>
      </c>
      <c r="I21" s="247"/>
      <c r="J21" s="247"/>
      <c r="K21" s="249" t="s">
        <v>366</v>
      </c>
      <c r="L21" s="250"/>
      <c r="M21" s="251"/>
      <c r="N21" s="249" t="s">
        <v>366</v>
      </c>
      <c r="O21" s="250"/>
      <c r="P21" s="251"/>
      <c r="Q21" s="247" t="s">
        <v>365</v>
      </c>
      <c r="R21" s="247"/>
      <c r="S21" s="247"/>
      <c r="T21" s="247" t="s">
        <v>365</v>
      </c>
      <c r="U21" s="247"/>
      <c r="V21" s="247"/>
      <c r="W21" s="247" t="s">
        <v>365</v>
      </c>
      <c r="X21" s="247"/>
      <c r="Y21" s="247"/>
      <c r="Z21" s="247" t="s">
        <v>365</v>
      </c>
      <c r="AA21" s="247"/>
      <c r="AB21" s="247"/>
      <c r="AC21" s="248"/>
      <c r="AD21" s="248"/>
      <c r="AE21" s="248"/>
      <c r="AF21" s="249" t="s">
        <v>366</v>
      </c>
      <c r="AG21" s="250"/>
      <c r="AH21" s="251"/>
      <c r="AI21" s="269"/>
      <c r="AJ21" s="246"/>
      <c r="AK21" s="246"/>
      <c r="AL21" s="246"/>
      <c r="AM21" s="246"/>
      <c r="AN21" s="246"/>
      <c r="AO21" s="246"/>
      <c r="AP21" s="246"/>
      <c r="AQ21" s="258"/>
      <c r="AS21" s="245"/>
    </row>
    <row r="22" spans="1:45" ht="22.5" customHeight="1">
      <c r="A22" s="259" t="s">
        <v>362</v>
      </c>
      <c r="B22" s="118">
        <v>0</v>
      </c>
      <c r="C22" s="119" t="s">
        <v>351</v>
      </c>
      <c r="D22" s="120">
        <v>5</v>
      </c>
      <c r="E22" s="118">
        <v>0</v>
      </c>
      <c r="F22" s="119" t="s">
        <v>351</v>
      </c>
      <c r="G22" s="120">
        <v>4</v>
      </c>
      <c r="H22" s="118">
        <v>0</v>
      </c>
      <c r="I22" s="119" t="s">
        <v>351</v>
      </c>
      <c r="J22" s="120">
        <v>0</v>
      </c>
      <c r="K22" s="118">
        <v>0</v>
      </c>
      <c r="L22" s="119" t="s">
        <v>351</v>
      </c>
      <c r="M22" s="120">
        <v>2</v>
      </c>
      <c r="N22" s="118">
        <v>1</v>
      </c>
      <c r="O22" s="119" t="s">
        <v>351</v>
      </c>
      <c r="P22" s="120">
        <v>1</v>
      </c>
      <c r="Q22" s="118">
        <v>1</v>
      </c>
      <c r="R22" s="119" t="s">
        <v>351</v>
      </c>
      <c r="S22" s="120">
        <v>1</v>
      </c>
      <c r="T22" s="118">
        <v>2</v>
      </c>
      <c r="U22" s="119" t="s">
        <v>351</v>
      </c>
      <c r="V22" s="120">
        <v>1</v>
      </c>
      <c r="W22" s="118">
        <v>5</v>
      </c>
      <c r="X22" s="119" t="s">
        <v>351</v>
      </c>
      <c r="Y22" s="120">
        <v>0</v>
      </c>
      <c r="Z22" s="118">
        <v>6</v>
      </c>
      <c r="AA22" s="119" t="s">
        <v>351</v>
      </c>
      <c r="AB22" s="120">
        <v>2</v>
      </c>
      <c r="AC22" s="118">
        <v>1</v>
      </c>
      <c r="AD22" s="119" t="s">
        <v>351</v>
      </c>
      <c r="AE22" s="120">
        <v>0</v>
      </c>
      <c r="AF22" s="248"/>
      <c r="AG22" s="248"/>
      <c r="AH22" s="248"/>
      <c r="AI22" s="268">
        <f>COUNTIF(B23:AH23,"○")+COUNTIF(B23:AH23,"△")+COUNTIF(B23:AH23,"●")</f>
        <v>10</v>
      </c>
      <c r="AJ22" s="246">
        <f>COUNTIF(B23:AH23,"○")</f>
        <v>4</v>
      </c>
      <c r="AK22" s="246">
        <f>COUNTIF(B23:AH23,"●")</f>
        <v>3</v>
      </c>
      <c r="AL22" s="246">
        <f>COUNTIF(B23:AH23,"△")</f>
        <v>3</v>
      </c>
      <c r="AM22" s="246">
        <f>SUM(E22,H22,K22,,N22,Q22,T22,W22,Z22,AC22,B22)</f>
        <v>16</v>
      </c>
      <c r="AN22" s="246">
        <f>SUM(G22,J22,M22,AH2,D22,P22,S22,V22,Y22,AB22,AE22)</f>
        <v>16</v>
      </c>
      <c r="AO22" s="246">
        <f>AM22-AN22</f>
        <v>0</v>
      </c>
      <c r="AP22" s="246">
        <f>IF(COUNT(AJ22:AL23),AJ22*3+AL22,)</f>
        <v>15</v>
      </c>
      <c r="AQ22" s="257">
        <f>RANK(AS22,$AS2:$AS22,0)</f>
        <v>5</v>
      </c>
      <c r="AS22" s="245">
        <f>AP22*100+AO22+AM22/100</f>
        <v>1500.16</v>
      </c>
    </row>
    <row r="23" spans="1:45" ht="22.5" customHeight="1">
      <c r="A23" s="259"/>
      <c r="B23" s="249" t="s">
        <v>366</v>
      </c>
      <c r="C23" s="250"/>
      <c r="D23" s="251"/>
      <c r="E23" s="249" t="s">
        <v>366</v>
      </c>
      <c r="F23" s="250"/>
      <c r="G23" s="251"/>
      <c r="H23" s="247" t="s">
        <v>371</v>
      </c>
      <c r="I23" s="247"/>
      <c r="J23" s="247"/>
      <c r="K23" s="249" t="s">
        <v>366</v>
      </c>
      <c r="L23" s="250"/>
      <c r="M23" s="251"/>
      <c r="N23" s="247" t="s">
        <v>371</v>
      </c>
      <c r="O23" s="247"/>
      <c r="P23" s="247"/>
      <c r="Q23" s="247" t="s">
        <v>371</v>
      </c>
      <c r="R23" s="247"/>
      <c r="S23" s="247"/>
      <c r="T23" s="247" t="s">
        <v>365</v>
      </c>
      <c r="U23" s="247"/>
      <c r="V23" s="247"/>
      <c r="W23" s="247" t="s">
        <v>365</v>
      </c>
      <c r="X23" s="247"/>
      <c r="Y23" s="247"/>
      <c r="Z23" s="247" t="s">
        <v>365</v>
      </c>
      <c r="AA23" s="247"/>
      <c r="AB23" s="247"/>
      <c r="AC23" s="247" t="s">
        <v>365</v>
      </c>
      <c r="AD23" s="247"/>
      <c r="AE23" s="247"/>
      <c r="AF23" s="248"/>
      <c r="AG23" s="248"/>
      <c r="AH23" s="248"/>
      <c r="AI23" s="269"/>
      <c r="AJ23" s="246"/>
      <c r="AK23" s="246"/>
      <c r="AL23" s="246"/>
      <c r="AM23" s="246"/>
      <c r="AN23" s="246"/>
      <c r="AO23" s="246"/>
      <c r="AP23" s="246"/>
      <c r="AQ23" s="258"/>
      <c r="AS23" s="245"/>
    </row>
    <row r="24" ht="22.5" customHeight="1"/>
    <row r="25" ht="22.5" customHeight="1"/>
    <row r="26" ht="22.5" customHeight="1"/>
    <row r="27" ht="22.5" customHeight="1"/>
    <row r="28" ht="22.5" customHeight="1"/>
  </sheetData>
  <sheetProtection/>
  <mergeCells count="253">
    <mergeCell ref="B1:D1"/>
    <mergeCell ref="E1:G1"/>
    <mergeCell ref="H1:J1"/>
    <mergeCell ref="K1:M1"/>
    <mergeCell ref="N1:P1"/>
    <mergeCell ref="Q1:S1"/>
    <mergeCell ref="T1:V1"/>
    <mergeCell ref="W1:Y1"/>
    <mergeCell ref="Z1:AB1"/>
    <mergeCell ref="AF1:AH1"/>
    <mergeCell ref="A2:A3"/>
    <mergeCell ref="B2:D3"/>
    <mergeCell ref="W3:Y3"/>
    <mergeCell ref="Z3:AB3"/>
    <mergeCell ref="AF3:AH3"/>
    <mergeCell ref="AC1:AE1"/>
    <mergeCell ref="AI2:AI3"/>
    <mergeCell ref="AJ2:AJ3"/>
    <mergeCell ref="AK2:AK3"/>
    <mergeCell ref="AL2:AL3"/>
    <mergeCell ref="AM2:AM3"/>
    <mergeCell ref="AN2:AN3"/>
    <mergeCell ref="AO2:AO3"/>
    <mergeCell ref="AP2:AP3"/>
    <mergeCell ref="AQ2:AQ3"/>
    <mergeCell ref="AS2:AS3"/>
    <mergeCell ref="E3:G3"/>
    <mergeCell ref="H3:J3"/>
    <mergeCell ref="K3:M3"/>
    <mergeCell ref="N3:P3"/>
    <mergeCell ref="Q3:S3"/>
    <mergeCell ref="T3:V3"/>
    <mergeCell ref="A4:A5"/>
    <mergeCell ref="E4:G5"/>
    <mergeCell ref="AI4:AI5"/>
    <mergeCell ref="AJ4:AJ5"/>
    <mergeCell ref="AK4:AK5"/>
    <mergeCell ref="AL4:AL5"/>
    <mergeCell ref="B5:D5"/>
    <mergeCell ref="H5:J5"/>
    <mergeCell ref="K5:M5"/>
    <mergeCell ref="N5:P5"/>
    <mergeCell ref="AM4:AM5"/>
    <mergeCell ref="AN4:AN5"/>
    <mergeCell ref="AO4:AO5"/>
    <mergeCell ref="AP4:AP5"/>
    <mergeCell ref="AQ4:AQ5"/>
    <mergeCell ref="AS4:AS5"/>
    <mergeCell ref="Q5:S5"/>
    <mergeCell ref="T5:V5"/>
    <mergeCell ref="W5:Y5"/>
    <mergeCell ref="Z5:AB5"/>
    <mergeCell ref="AF5:AH5"/>
    <mergeCell ref="A6:A7"/>
    <mergeCell ref="H6:J7"/>
    <mergeCell ref="W7:Y7"/>
    <mergeCell ref="Z7:AB7"/>
    <mergeCell ref="AF7:AH7"/>
    <mergeCell ref="AI6:AI7"/>
    <mergeCell ref="AJ6:AJ7"/>
    <mergeCell ref="AK6:AK7"/>
    <mergeCell ref="AL6:AL7"/>
    <mergeCell ref="AM6:AM7"/>
    <mergeCell ref="AN6:AN7"/>
    <mergeCell ref="AO6:AO7"/>
    <mergeCell ref="AP6:AP7"/>
    <mergeCell ref="AQ6:AQ7"/>
    <mergeCell ref="AS6:AS7"/>
    <mergeCell ref="B7:D7"/>
    <mergeCell ref="E7:G7"/>
    <mergeCell ref="K7:M7"/>
    <mergeCell ref="N7:P7"/>
    <mergeCell ref="Q7:S7"/>
    <mergeCell ref="T7:V7"/>
    <mergeCell ref="A8:A9"/>
    <mergeCell ref="K8:M9"/>
    <mergeCell ref="AI8:AI9"/>
    <mergeCell ref="AJ8:AJ9"/>
    <mergeCell ref="AK8:AK9"/>
    <mergeCell ref="AL8:AL9"/>
    <mergeCell ref="B9:D9"/>
    <mergeCell ref="E9:G9"/>
    <mergeCell ref="H9:J9"/>
    <mergeCell ref="N9:P9"/>
    <mergeCell ref="AM8:AM9"/>
    <mergeCell ref="AN8:AN9"/>
    <mergeCell ref="AO8:AO9"/>
    <mergeCell ref="AP8:AP9"/>
    <mergeCell ref="AQ8:AQ9"/>
    <mergeCell ref="AS8:AS9"/>
    <mergeCell ref="W9:Y9"/>
    <mergeCell ref="Z9:AB9"/>
    <mergeCell ref="AF9:AH9"/>
    <mergeCell ref="A10:A11"/>
    <mergeCell ref="N10:P11"/>
    <mergeCell ref="W11:Y11"/>
    <mergeCell ref="Z11:AB11"/>
    <mergeCell ref="AF11:AH11"/>
    <mergeCell ref="Q9:S9"/>
    <mergeCell ref="T9:V9"/>
    <mergeCell ref="AI10:AI11"/>
    <mergeCell ref="AJ10:AJ11"/>
    <mergeCell ref="AK10:AK11"/>
    <mergeCell ref="AL10:AL11"/>
    <mergeCell ref="AM10:AM11"/>
    <mergeCell ref="AN10:AN11"/>
    <mergeCell ref="AO10:AO11"/>
    <mergeCell ref="AP10:AP11"/>
    <mergeCell ref="AQ10:AQ11"/>
    <mergeCell ref="AS10:AS11"/>
    <mergeCell ref="B11:D11"/>
    <mergeCell ref="E11:G11"/>
    <mergeCell ref="H11:J11"/>
    <mergeCell ref="K11:M11"/>
    <mergeCell ref="Q11:S11"/>
    <mergeCell ref="T11:V11"/>
    <mergeCell ref="A12:A13"/>
    <mergeCell ref="Q12:S13"/>
    <mergeCell ref="AI12:AI13"/>
    <mergeCell ref="AJ12:AJ13"/>
    <mergeCell ref="AK12:AK13"/>
    <mergeCell ref="AL12:AL13"/>
    <mergeCell ref="B13:D13"/>
    <mergeCell ref="E13:G13"/>
    <mergeCell ref="H13:J13"/>
    <mergeCell ref="K13:M13"/>
    <mergeCell ref="AM12:AM13"/>
    <mergeCell ref="AN12:AN13"/>
    <mergeCell ref="AO12:AO13"/>
    <mergeCell ref="AP12:AP13"/>
    <mergeCell ref="AQ12:AQ13"/>
    <mergeCell ref="AS12:AS13"/>
    <mergeCell ref="N13:P13"/>
    <mergeCell ref="T13:V13"/>
    <mergeCell ref="W13:Y13"/>
    <mergeCell ref="Z13:AB13"/>
    <mergeCell ref="AF13:AH13"/>
    <mergeCell ref="A14:A15"/>
    <mergeCell ref="T14:V15"/>
    <mergeCell ref="W15:Y15"/>
    <mergeCell ref="Z15:AB15"/>
    <mergeCell ref="AF15:AH15"/>
    <mergeCell ref="AI14:AI15"/>
    <mergeCell ref="AJ14:AJ15"/>
    <mergeCell ref="AK14:AK15"/>
    <mergeCell ref="AL14:AL15"/>
    <mergeCell ref="AM14:AM15"/>
    <mergeCell ref="AN14:AN15"/>
    <mergeCell ref="AO14:AO15"/>
    <mergeCell ref="AP14:AP15"/>
    <mergeCell ref="AQ14:AQ15"/>
    <mergeCell ref="AS14:AS15"/>
    <mergeCell ref="B15:D15"/>
    <mergeCell ref="E15:G15"/>
    <mergeCell ref="H15:J15"/>
    <mergeCell ref="K15:M15"/>
    <mergeCell ref="N15:P15"/>
    <mergeCell ref="Q15:S15"/>
    <mergeCell ref="A16:A17"/>
    <mergeCell ref="W16:Y17"/>
    <mergeCell ref="AI16:AI17"/>
    <mergeCell ref="AJ16:AJ17"/>
    <mergeCell ref="AK16:AK17"/>
    <mergeCell ref="AL16:AL17"/>
    <mergeCell ref="B17:D17"/>
    <mergeCell ref="E17:G17"/>
    <mergeCell ref="H17:J17"/>
    <mergeCell ref="K17:M17"/>
    <mergeCell ref="AM16:AM17"/>
    <mergeCell ref="AN16:AN17"/>
    <mergeCell ref="AO16:AO17"/>
    <mergeCell ref="AP16:AP17"/>
    <mergeCell ref="AQ16:AQ17"/>
    <mergeCell ref="AS16:AS17"/>
    <mergeCell ref="N17:P17"/>
    <mergeCell ref="Q17:S17"/>
    <mergeCell ref="T17:V17"/>
    <mergeCell ref="Z17:AB17"/>
    <mergeCell ref="AF17:AH17"/>
    <mergeCell ref="A18:A19"/>
    <mergeCell ref="Z18:AB19"/>
    <mergeCell ref="T19:V19"/>
    <mergeCell ref="W19:Y19"/>
    <mergeCell ref="AF19:AH19"/>
    <mergeCell ref="AI18:AI19"/>
    <mergeCell ref="AJ18:AJ19"/>
    <mergeCell ref="AK18:AK19"/>
    <mergeCell ref="AL18:AL19"/>
    <mergeCell ref="AM18:AM19"/>
    <mergeCell ref="AN18:AN19"/>
    <mergeCell ref="AO18:AO19"/>
    <mergeCell ref="AP18:AP19"/>
    <mergeCell ref="AQ18:AQ19"/>
    <mergeCell ref="AS18:AS19"/>
    <mergeCell ref="B19:D19"/>
    <mergeCell ref="E19:G19"/>
    <mergeCell ref="H19:J19"/>
    <mergeCell ref="K19:M19"/>
    <mergeCell ref="N19:P19"/>
    <mergeCell ref="Q19:S19"/>
    <mergeCell ref="A20:A21"/>
    <mergeCell ref="AI20:AI21"/>
    <mergeCell ref="AJ20:AJ21"/>
    <mergeCell ref="AK20:AK21"/>
    <mergeCell ref="AL20:AL21"/>
    <mergeCell ref="B21:D21"/>
    <mergeCell ref="E21:G21"/>
    <mergeCell ref="H21:J21"/>
    <mergeCell ref="K21:M21"/>
    <mergeCell ref="N21:P21"/>
    <mergeCell ref="AM20:AM21"/>
    <mergeCell ref="AN20:AN21"/>
    <mergeCell ref="AO20:AO21"/>
    <mergeCell ref="AP20:AP21"/>
    <mergeCell ref="AQ20:AQ21"/>
    <mergeCell ref="AS20:AS21"/>
    <mergeCell ref="Q21:S21"/>
    <mergeCell ref="T21:V21"/>
    <mergeCell ref="W21:Y21"/>
    <mergeCell ref="Z21:AB21"/>
    <mergeCell ref="AC20:AE21"/>
    <mergeCell ref="AQ22:AQ23"/>
    <mergeCell ref="AL22:AL23"/>
    <mergeCell ref="AM22:AM23"/>
    <mergeCell ref="AN22:AN23"/>
    <mergeCell ref="AO22:AO23"/>
    <mergeCell ref="A22:A23"/>
    <mergeCell ref="AF22:AH23"/>
    <mergeCell ref="AI22:AI23"/>
    <mergeCell ref="AJ22:AJ23"/>
    <mergeCell ref="AK22:AK23"/>
    <mergeCell ref="Z23:AB23"/>
    <mergeCell ref="W23:Y23"/>
    <mergeCell ref="AP22:AP23"/>
    <mergeCell ref="AC13:AE13"/>
    <mergeCell ref="AS22:AS23"/>
    <mergeCell ref="B23:D23"/>
    <mergeCell ref="E23:G23"/>
    <mergeCell ref="H23:J23"/>
    <mergeCell ref="K23:M23"/>
    <mergeCell ref="N23:P23"/>
    <mergeCell ref="Q23:S23"/>
    <mergeCell ref="T23:V23"/>
    <mergeCell ref="AC15:AE15"/>
    <mergeCell ref="AC17:AE17"/>
    <mergeCell ref="AC19:AE19"/>
    <mergeCell ref="AC23:AE23"/>
    <mergeCell ref="AF21:AH21"/>
    <mergeCell ref="AC3:AE3"/>
    <mergeCell ref="AC5:AE5"/>
    <mergeCell ref="AC7:AE7"/>
    <mergeCell ref="AC9:AE9"/>
    <mergeCell ref="AC11:AE11"/>
  </mergeCells>
  <printOptions/>
  <pageMargins left="0.31" right="0.35"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0070C0"/>
  </sheetPr>
  <dimension ref="A1:AC50"/>
  <sheetViews>
    <sheetView zoomScalePageLayoutView="0" workbookViewId="0" topLeftCell="A1">
      <selection activeCell="AF35" sqref="AF35"/>
    </sheetView>
  </sheetViews>
  <sheetFormatPr defaultColWidth="9.140625" defaultRowHeight="15"/>
  <cols>
    <col min="1" max="9" width="3.140625" style="50" customWidth="1"/>
    <col min="10" max="11" width="2.421875" style="50" customWidth="1"/>
    <col min="12" max="12" width="3.140625" style="50" customWidth="1"/>
    <col min="13" max="14" width="2.421875" style="51" customWidth="1"/>
    <col min="15" max="29" width="3.140625" style="51"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3" spans="1:29" ht="18.75">
      <c r="A3" s="276" t="s">
        <v>221</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49"/>
    </row>
    <row r="4" spans="1:29" ht="14.25" thickBot="1">
      <c r="A4" s="52">
        <v>4</v>
      </c>
      <c r="B4" s="52" t="s">
        <v>166</v>
      </c>
      <c r="C4" s="52">
        <v>10</v>
      </c>
      <c r="D4" s="52" t="s">
        <v>167</v>
      </c>
      <c r="E4" s="52" t="s">
        <v>168</v>
      </c>
      <c r="F4" s="52" t="s">
        <v>176</v>
      </c>
      <c r="G4" s="52" t="s">
        <v>169</v>
      </c>
      <c r="H4" s="52"/>
      <c r="I4" s="53" t="s">
        <v>170</v>
      </c>
      <c r="J4" s="52"/>
      <c r="K4" s="277" t="s">
        <v>187</v>
      </c>
      <c r="L4" s="277"/>
      <c r="M4" s="277"/>
      <c r="N4" s="277"/>
      <c r="O4" s="277"/>
      <c r="P4" s="277"/>
      <c r="Q4" s="277"/>
      <c r="R4" s="277"/>
      <c r="S4" s="277"/>
      <c r="T4" s="53" t="s">
        <v>171</v>
      </c>
      <c r="U4" s="52"/>
      <c r="V4" s="52"/>
      <c r="W4" s="278" t="s">
        <v>177</v>
      </c>
      <c r="X4" s="278"/>
      <c r="Y4" s="278"/>
      <c r="Z4" s="278"/>
      <c r="AA4" s="278"/>
      <c r="AB4" s="278"/>
      <c r="AC4" s="52"/>
    </row>
    <row r="5" spans="1:29" ht="13.5">
      <c r="A5" s="279" t="s">
        <v>172</v>
      </c>
      <c r="B5" s="281" t="s">
        <v>173</v>
      </c>
      <c r="C5" s="282"/>
      <c r="D5" s="283"/>
      <c r="E5" s="287" t="s">
        <v>174</v>
      </c>
      <c r="F5" s="288"/>
      <c r="G5" s="288"/>
      <c r="H5" s="288"/>
      <c r="I5" s="288"/>
      <c r="J5" s="288"/>
      <c r="K5" s="288"/>
      <c r="L5" s="288"/>
      <c r="M5" s="288"/>
      <c r="N5" s="288"/>
      <c r="O5" s="288"/>
      <c r="P5" s="288"/>
      <c r="Q5" s="288"/>
      <c r="R5" s="288"/>
      <c r="S5" s="288"/>
      <c r="T5" s="287" t="s">
        <v>175</v>
      </c>
      <c r="U5" s="288"/>
      <c r="V5" s="288"/>
      <c r="W5" s="288"/>
      <c r="X5" s="288"/>
      <c r="Y5" s="288"/>
      <c r="Z5" s="288"/>
      <c r="AA5" s="288"/>
      <c r="AB5" s="288"/>
      <c r="AC5" s="291"/>
    </row>
    <row r="6" spans="1:29" ht="14.25" thickBot="1">
      <c r="A6" s="280"/>
      <c r="B6" s="284"/>
      <c r="C6" s="285"/>
      <c r="D6" s="286"/>
      <c r="E6" s="289"/>
      <c r="F6" s="290"/>
      <c r="G6" s="290"/>
      <c r="H6" s="290"/>
      <c r="I6" s="290"/>
      <c r="J6" s="290"/>
      <c r="K6" s="290"/>
      <c r="L6" s="290"/>
      <c r="M6" s="290"/>
      <c r="N6" s="290"/>
      <c r="O6" s="290"/>
      <c r="P6" s="290"/>
      <c r="Q6" s="290"/>
      <c r="R6" s="290"/>
      <c r="S6" s="290"/>
      <c r="T6" s="292" t="s">
        <v>183</v>
      </c>
      <c r="U6" s="292"/>
      <c r="V6" s="292"/>
      <c r="W6" s="292"/>
      <c r="X6" s="292"/>
      <c r="Y6" s="289" t="s">
        <v>184</v>
      </c>
      <c r="Z6" s="290"/>
      <c r="AA6" s="290"/>
      <c r="AB6" s="290"/>
      <c r="AC6" s="293"/>
    </row>
    <row r="7" spans="1:29" ht="14.25" thickTop="1">
      <c r="A7" s="55">
        <v>1</v>
      </c>
      <c r="B7" s="303">
        <v>0.7986111111111112</v>
      </c>
      <c r="C7" s="270"/>
      <c r="D7" s="304"/>
      <c r="E7" s="305" t="s">
        <v>178</v>
      </c>
      <c r="F7" s="306"/>
      <c r="G7" s="306"/>
      <c r="H7" s="306"/>
      <c r="I7" s="306"/>
      <c r="J7" s="270"/>
      <c r="K7" s="270"/>
      <c r="L7" s="56" t="s">
        <v>179</v>
      </c>
      <c r="M7" s="270"/>
      <c r="N7" s="270"/>
      <c r="O7" s="270" t="s">
        <v>180</v>
      </c>
      <c r="P7" s="270"/>
      <c r="Q7" s="270"/>
      <c r="R7" s="270"/>
      <c r="S7" s="270"/>
      <c r="T7" s="271" t="s">
        <v>185</v>
      </c>
      <c r="U7" s="271"/>
      <c r="V7" s="271"/>
      <c r="W7" s="271"/>
      <c r="X7" s="271"/>
      <c r="Y7" s="272" t="s">
        <v>186</v>
      </c>
      <c r="Z7" s="273"/>
      <c r="AA7" s="273"/>
      <c r="AB7" s="273"/>
      <c r="AC7" s="274"/>
    </row>
    <row r="8" spans="1:29" ht="13.5">
      <c r="A8" s="57">
        <v>2</v>
      </c>
      <c r="B8" s="294">
        <v>0.8333333333333334</v>
      </c>
      <c r="C8" s="295"/>
      <c r="D8" s="296"/>
      <c r="E8" s="297" t="s">
        <v>181</v>
      </c>
      <c r="F8" s="298"/>
      <c r="G8" s="298"/>
      <c r="H8" s="298"/>
      <c r="I8" s="298"/>
      <c r="J8" s="295"/>
      <c r="K8" s="295"/>
      <c r="L8" s="58" t="s">
        <v>182</v>
      </c>
      <c r="M8" s="295"/>
      <c r="N8" s="295"/>
      <c r="O8" s="295" t="s">
        <v>233</v>
      </c>
      <c r="P8" s="295"/>
      <c r="Q8" s="295"/>
      <c r="R8" s="295"/>
      <c r="S8" s="295"/>
      <c r="T8" s="299" t="str">
        <f>E7</f>
        <v>SALFUS oRs</v>
      </c>
      <c r="U8" s="300"/>
      <c r="V8" s="300"/>
      <c r="W8" s="300"/>
      <c r="X8" s="300"/>
      <c r="Y8" s="301" t="str">
        <f>O7</f>
        <v>由比SSS</v>
      </c>
      <c r="Z8" s="295"/>
      <c r="AA8" s="295"/>
      <c r="AB8" s="295"/>
      <c r="AC8" s="302"/>
    </row>
    <row r="9" spans="1:29" ht="13.5">
      <c r="A9" s="57">
        <v>3</v>
      </c>
      <c r="B9" s="294"/>
      <c r="C9" s="295"/>
      <c r="D9" s="296"/>
      <c r="E9" s="297"/>
      <c r="F9" s="298"/>
      <c r="G9" s="298"/>
      <c r="H9" s="298"/>
      <c r="I9" s="298"/>
      <c r="J9" s="295"/>
      <c r="K9" s="295"/>
      <c r="L9" s="58"/>
      <c r="M9" s="295"/>
      <c r="N9" s="295"/>
      <c r="O9" s="295"/>
      <c r="P9" s="295"/>
      <c r="Q9" s="295"/>
      <c r="R9" s="295"/>
      <c r="S9" s="295"/>
      <c r="T9" s="300"/>
      <c r="U9" s="300"/>
      <c r="V9" s="300"/>
      <c r="W9" s="300"/>
      <c r="X9" s="300"/>
      <c r="Y9" s="301"/>
      <c r="Z9" s="295"/>
      <c r="AA9" s="295"/>
      <c r="AB9" s="295"/>
      <c r="AC9" s="302"/>
    </row>
    <row r="10" spans="1:29" ht="14.25" thickBot="1">
      <c r="A10" s="59">
        <v>4</v>
      </c>
      <c r="B10" s="307"/>
      <c r="C10" s="308"/>
      <c r="D10" s="310"/>
      <c r="E10" s="311"/>
      <c r="F10" s="312"/>
      <c r="G10" s="312"/>
      <c r="H10" s="312"/>
      <c r="I10" s="312"/>
      <c r="J10" s="308"/>
      <c r="K10" s="308"/>
      <c r="L10" s="60"/>
      <c r="M10" s="308"/>
      <c r="N10" s="308"/>
      <c r="O10" s="308"/>
      <c r="P10" s="308"/>
      <c r="Q10" s="308"/>
      <c r="R10" s="308"/>
      <c r="S10" s="308"/>
      <c r="T10" s="313"/>
      <c r="U10" s="313"/>
      <c r="V10" s="313"/>
      <c r="W10" s="313"/>
      <c r="X10" s="313"/>
      <c r="Y10" s="307"/>
      <c r="Z10" s="308"/>
      <c r="AA10" s="308"/>
      <c r="AB10" s="308"/>
      <c r="AC10" s="309"/>
    </row>
    <row r="11" spans="1:12" ht="13.5">
      <c r="A11" s="54"/>
      <c r="B11" s="54"/>
      <c r="C11" s="61"/>
      <c r="D11" s="61"/>
      <c r="E11" s="61"/>
      <c r="F11" s="61"/>
      <c r="G11" s="61"/>
      <c r="H11" s="62"/>
      <c r="I11" s="62"/>
      <c r="J11" s="54"/>
      <c r="K11" s="63"/>
      <c r="L11" s="64"/>
    </row>
    <row r="12" spans="1:29" ht="14.25" thickBot="1">
      <c r="A12" s="52">
        <v>4</v>
      </c>
      <c r="B12" s="52" t="s">
        <v>166</v>
      </c>
      <c r="C12" s="52">
        <v>10</v>
      </c>
      <c r="D12" s="52" t="s">
        <v>167</v>
      </c>
      <c r="E12" s="52" t="s">
        <v>168</v>
      </c>
      <c r="F12" s="52" t="s">
        <v>176</v>
      </c>
      <c r="G12" s="52" t="s">
        <v>169</v>
      </c>
      <c r="H12" s="52"/>
      <c r="I12" s="53" t="s">
        <v>170</v>
      </c>
      <c r="J12" s="52"/>
      <c r="K12" s="277" t="s">
        <v>188</v>
      </c>
      <c r="L12" s="277"/>
      <c r="M12" s="277"/>
      <c r="N12" s="277"/>
      <c r="O12" s="277"/>
      <c r="P12" s="277"/>
      <c r="Q12" s="277"/>
      <c r="R12" s="277"/>
      <c r="S12" s="277"/>
      <c r="T12" s="53" t="s">
        <v>171</v>
      </c>
      <c r="U12" s="52"/>
      <c r="V12" s="52"/>
      <c r="W12" s="278" t="s">
        <v>189</v>
      </c>
      <c r="X12" s="278"/>
      <c r="Y12" s="278"/>
      <c r="Z12" s="278"/>
      <c r="AA12" s="278"/>
      <c r="AB12" s="278"/>
      <c r="AC12" s="52"/>
    </row>
    <row r="13" spans="1:29" ht="13.5">
      <c r="A13" s="279" t="s">
        <v>172</v>
      </c>
      <c r="B13" s="281" t="s">
        <v>173</v>
      </c>
      <c r="C13" s="282"/>
      <c r="D13" s="283"/>
      <c r="E13" s="287" t="s">
        <v>174</v>
      </c>
      <c r="F13" s="288"/>
      <c r="G13" s="288"/>
      <c r="H13" s="288"/>
      <c r="I13" s="288"/>
      <c r="J13" s="288"/>
      <c r="K13" s="288"/>
      <c r="L13" s="288"/>
      <c r="M13" s="288"/>
      <c r="N13" s="288"/>
      <c r="O13" s="288"/>
      <c r="P13" s="288"/>
      <c r="Q13" s="288"/>
      <c r="R13" s="288"/>
      <c r="S13" s="288"/>
      <c r="T13" s="287" t="s">
        <v>175</v>
      </c>
      <c r="U13" s="288"/>
      <c r="V13" s="288"/>
      <c r="W13" s="288"/>
      <c r="X13" s="288"/>
      <c r="Y13" s="288"/>
      <c r="Z13" s="288"/>
      <c r="AA13" s="288"/>
      <c r="AB13" s="288"/>
      <c r="AC13" s="291"/>
    </row>
    <row r="14" spans="1:29" ht="14.25" thickBot="1">
      <c r="A14" s="280"/>
      <c r="B14" s="284"/>
      <c r="C14" s="285"/>
      <c r="D14" s="286"/>
      <c r="E14" s="289"/>
      <c r="F14" s="290"/>
      <c r="G14" s="290"/>
      <c r="H14" s="290"/>
      <c r="I14" s="290"/>
      <c r="J14" s="290"/>
      <c r="K14" s="290"/>
      <c r="L14" s="290"/>
      <c r="M14" s="290"/>
      <c r="N14" s="290"/>
      <c r="O14" s="290"/>
      <c r="P14" s="290"/>
      <c r="Q14" s="290"/>
      <c r="R14" s="290"/>
      <c r="S14" s="290"/>
      <c r="T14" s="292" t="s">
        <v>183</v>
      </c>
      <c r="U14" s="292"/>
      <c r="V14" s="292"/>
      <c r="W14" s="292"/>
      <c r="X14" s="292"/>
      <c r="Y14" s="289" t="s">
        <v>184</v>
      </c>
      <c r="Z14" s="290"/>
      <c r="AA14" s="290"/>
      <c r="AB14" s="290"/>
      <c r="AC14" s="293"/>
    </row>
    <row r="15" spans="1:29" ht="14.25" thickTop="1">
      <c r="A15" s="55">
        <v>1</v>
      </c>
      <c r="B15" s="303">
        <v>0.7986111111111112</v>
      </c>
      <c r="C15" s="270"/>
      <c r="D15" s="304"/>
      <c r="E15" s="305" t="s">
        <v>191</v>
      </c>
      <c r="F15" s="306"/>
      <c r="G15" s="306"/>
      <c r="H15" s="306"/>
      <c r="I15" s="306"/>
      <c r="J15" s="270"/>
      <c r="K15" s="270"/>
      <c r="L15" s="56" t="s">
        <v>182</v>
      </c>
      <c r="M15" s="270"/>
      <c r="N15" s="270"/>
      <c r="O15" s="270" t="s">
        <v>190</v>
      </c>
      <c r="P15" s="270"/>
      <c r="Q15" s="270"/>
      <c r="R15" s="270"/>
      <c r="S15" s="270"/>
      <c r="T15" s="271" t="s">
        <v>192</v>
      </c>
      <c r="U15" s="271"/>
      <c r="V15" s="271"/>
      <c r="W15" s="271"/>
      <c r="X15" s="271"/>
      <c r="Y15" s="272" t="s">
        <v>189</v>
      </c>
      <c r="Z15" s="273"/>
      <c r="AA15" s="273"/>
      <c r="AB15" s="273"/>
      <c r="AC15" s="274"/>
    </row>
    <row r="16" spans="1:29" ht="13.5">
      <c r="A16" s="57">
        <v>2</v>
      </c>
      <c r="B16" s="294">
        <v>0.8333333333333334</v>
      </c>
      <c r="C16" s="295"/>
      <c r="D16" s="296"/>
      <c r="E16" s="297" t="s">
        <v>189</v>
      </c>
      <c r="F16" s="298"/>
      <c r="G16" s="298"/>
      <c r="H16" s="298"/>
      <c r="I16" s="298"/>
      <c r="J16" s="295"/>
      <c r="K16" s="295"/>
      <c r="L16" s="58" t="s">
        <v>182</v>
      </c>
      <c r="M16" s="295"/>
      <c r="N16" s="295"/>
      <c r="O16" s="295" t="s">
        <v>192</v>
      </c>
      <c r="P16" s="295"/>
      <c r="Q16" s="295"/>
      <c r="R16" s="295"/>
      <c r="S16" s="295"/>
      <c r="T16" s="300" t="s">
        <v>193</v>
      </c>
      <c r="U16" s="300"/>
      <c r="V16" s="300"/>
      <c r="W16" s="300"/>
      <c r="X16" s="300"/>
      <c r="Y16" s="301" t="s">
        <v>194</v>
      </c>
      <c r="Z16" s="295"/>
      <c r="AA16" s="295"/>
      <c r="AB16" s="295"/>
      <c r="AC16" s="302"/>
    </row>
    <row r="17" spans="1:29" ht="13.5">
      <c r="A17" s="57">
        <v>3</v>
      </c>
      <c r="B17" s="294"/>
      <c r="C17" s="295"/>
      <c r="D17" s="296"/>
      <c r="E17" s="297"/>
      <c r="F17" s="298"/>
      <c r="G17" s="298"/>
      <c r="H17" s="298"/>
      <c r="I17" s="298"/>
      <c r="J17" s="295"/>
      <c r="K17" s="295"/>
      <c r="L17" s="58"/>
      <c r="M17" s="295"/>
      <c r="N17" s="295"/>
      <c r="O17" s="295"/>
      <c r="P17" s="295"/>
      <c r="Q17" s="295"/>
      <c r="R17" s="295"/>
      <c r="S17" s="295"/>
      <c r="T17" s="300"/>
      <c r="U17" s="300"/>
      <c r="V17" s="300"/>
      <c r="W17" s="300"/>
      <c r="X17" s="300"/>
      <c r="Y17" s="301"/>
      <c r="Z17" s="295"/>
      <c r="AA17" s="295"/>
      <c r="AB17" s="295"/>
      <c r="AC17" s="302"/>
    </row>
    <row r="18" spans="1:29" ht="14.25" thickBot="1">
      <c r="A18" s="59">
        <v>4</v>
      </c>
      <c r="B18" s="307"/>
      <c r="C18" s="308"/>
      <c r="D18" s="310"/>
      <c r="E18" s="311"/>
      <c r="F18" s="312"/>
      <c r="G18" s="312"/>
      <c r="H18" s="312"/>
      <c r="I18" s="312"/>
      <c r="J18" s="308"/>
      <c r="K18" s="308"/>
      <c r="L18" s="60"/>
      <c r="M18" s="308"/>
      <c r="N18" s="308"/>
      <c r="O18" s="308"/>
      <c r="P18" s="308"/>
      <c r="Q18" s="308"/>
      <c r="R18" s="308"/>
      <c r="S18" s="308"/>
      <c r="T18" s="313"/>
      <c r="U18" s="313"/>
      <c r="V18" s="313"/>
      <c r="W18" s="313"/>
      <c r="X18" s="313"/>
      <c r="Y18" s="307"/>
      <c r="Z18" s="308"/>
      <c r="AA18" s="308"/>
      <c r="AB18" s="308"/>
      <c r="AC18" s="309"/>
    </row>
    <row r="19" spans="1:12" ht="13.5">
      <c r="A19" s="63"/>
      <c r="B19" s="63"/>
      <c r="C19" s="63"/>
      <c r="D19" s="63"/>
      <c r="E19" s="63"/>
      <c r="F19" s="63"/>
      <c r="G19" s="63"/>
      <c r="H19" s="63"/>
      <c r="I19" s="63"/>
      <c r="J19" s="63"/>
      <c r="K19" s="63"/>
      <c r="L19" s="63"/>
    </row>
    <row r="20" spans="1:29" ht="14.25" thickBot="1">
      <c r="A20" s="52">
        <v>4</v>
      </c>
      <c r="B20" s="52" t="s">
        <v>166</v>
      </c>
      <c r="C20" s="52">
        <v>10</v>
      </c>
      <c r="D20" s="52" t="s">
        <v>167</v>
      </c>
      <c r="E20" s="52" t="s">
        <v>168</v>
      </c>
      <c r="F20" s="52" t="s">
        <v>176</v>
      </c>
      <c r="G20" s="52" t="s">
        <v>169</v>
      </c>
      <c r="H20" s="52"/>
      <c r="I20" s="53" t="s">
        <v>170</v>
      </c>
      <c r="J20" s="52"/>
      <c r="K20" s="277" t="s">
        <v>195</v>
      </c>
      <c r="L20" s="277"/>
      <c r="M20" s="277"/>
      <c r="N20" s="277"/>
      <c r="O20" s="277"/>
      <c r="P20" s="277"/>
      <c r="Q20" s="277"/>
      <c r="R20" s="277"/>
      <c r="S20" s="277"/>
      <c r="T20" s="53" t="s">
        <v>171</v>
      </c>
      <c r="U20" s="52"/>
      <c r="V20" s="52"/>
      <c r="W20" s="278" t="s">
        <v>196</v>
      </c>
      <c r="X20" s="278"/>
      <c r="Y20" s="278"/>
      <c r="Z20" s="278"/>
      <c r="AA20" s="278"/>
      <c r="AB20" s="278"/>
      <c r="AC20" s="52"/>
    </row>
    <row r="21" spans="1:29" ht="13.5">
      <c r="A21" s="279" t="s">
        <v>172</v>
      </c>
      <c r="B21" s="281" t="s">
        <v>173</v>
      </c>
      <c r="C21" s="282"/>
      <c r="D21" s="283"/>
      <c r="E21" s="287" t="s">
        <v>174</v>
      </c>
      <c r="F21" s="288"/>
      <c r="G21" s="288"/>
      <c r="H21" s="288"/>
      <c r="I21" s="288"/>
      <c r="J21" s="288"/>
      <c r="K21" s="288"/>
      <c r="L21" s="288"/>
      <c r="M21" s="288"/>
      <c r="N21" s="288"/>
      <c r="O21" s="288"/>
      <c r="P21" s="288"/>
      <c r="Q21" s="288"/>
      <c r="R21" s="288"/>
      <c r="S21" s="288"/>
      <c r="T21" s="287" t="s">
        <v>175</v>
      </c>
      <c r="U21" s="288"/>
      <c r="V21" s="288"/>
      <c r="W21" s="288"/>
      <c r="X21" s="288"/>
      <c r="Y21" s="288"/>
      <c r="Z21" s="288"/>
      <c r="AA21" s="288"/>
      <c r="AB21" s="288"/>
      <c r="AC21" s="291"/>
    </row>
    <row r="22" spans="1:29" ht="14.25" thickBot="1">
      <c r="A22" s="280"/>
      <c r="B22" s="284"/>
      <c r="C22" s="285"/>
      <c r="D22" s="286"/>
      <c r="E22" s="289"/>
      <c r="F22" s="290"/>
      <c r="G22" s="290"/>
      <c r="H22" s="290"/>
      <c r="I22" s="290"/>
      <c r="J22" s="290"/>
      <c r="K22" s="290"/>
      <c r="L22" s="290"/>
      <c r="M22" s="290"/>
      <c r="N22" s="290"/>
      <c r="O22" s="290"/>
      <c r="P22" s="290"/>
      <c r="Q22" s="290"/>
      <c r="R22" s="290"/>
      <c r="S22" s="290"/>
      <c r="T22" s="292" t="s">
        <v>183</v>
      </c>
      <c r="U22" s="292"/>
      <c r="V22" s="292"/>
      <c r="W22" s="292"/>
      <c r="X22" s="292"/>
      <c r="Y22" s="289" t="s">
        <v>184</v>
      </c>
      <c r="Z22" s="290"/>
      <c r="AA22" s="290"/>
      <c r="AB22" s="290"/>
      <c r="AC22" s="293"/>
    </row>
    <row r="23" spans="1:29" ht="14.25" thickTop="1">
      <c r="A23" s="55">
        <v>1</v>
      </c>
      <c r="B23" s="303">
        <v>0.7986111111111112</v>
      </c>
      <c r="C23" s="270"/>
      <c r="D23" s="304"/>
      <c r="E23" s="305" t="s">
        <v>198</v>
      </c>
      <c r="F23" s="306"/>
      <c r="G23" s="306"/>
      <c r="H23" s="306"/>
      <c r="I23" s="306"/>
      <c r="J23" s="270"/>
      <c r="K23" s="270"/>
      <c r="L23" s="56" t="s">
        <v>182</v>
      </c>
      <c r="M23" s="270"/>
      <c r="N23" s="270"/>
      <c r="O23" s="270" t="s">
        <v>197</v>
      </c>
      <c r="P23" s="270"/>
      <c r="Q23" s="270"/>
      <c r="R23" s="270"/>
      <c r="S23" s="270"/>
      <c r="T23" s="271" t="s">
        <v>199</v>
      </c>
      <c r="U23" s="271"/>
      <c r="V23" s="271"/>
      <c r="W23" s="271"/>
      <c r="X23" s="271"/>
      <c r="Y23" s="272" t="s">
        <v>196</v>
      </c>
      <c r="Z23" s="273"/>
      <c r="AA23" s="273"/>
      <c r="AB23" s="273"/>
      <c r="AC23" s="274"/>
    </row>
    <row r="24" spans="1:29" ht="13.5">
      <c r="A24" s="57">
        <v>2</v>
      </c>
      <c r="B24" s="294">
        <v>0.8333333333333334</v>
      </c>
      <c r="C24" s="295"/>
      <c r="D24" s="296"/>
      <c r="E24" s="297" t="s">
        <v>196</v>
      </c>
      <c r="F24" s="298"/>
      <c r="G24" s="298"/>
      <c r="H24" s="298"/>
      <c r="I24" s="298"/>
      <c r="J24" s="295"/>
      <c r="K24" s="295"/>
      <c r="L24" s="58" t="s">
        <v>182</v>
      </c>
      <c r="M24" s="295"/>
      <c r="N24" s="295"/>
      <c r="O24" s="295" t="s">
        <v>199</v>
      </c>
      <c r="P24" s="295"/>
      <c r="Q24" s="295"/>
      <c r="R24" s="295"/>
      <c r="S24" s="295"/>
      <c r="T24" s="300" t="s">
        <v>197</v>
      </c>
      <c r="U24" s="300"/>
      <c r="V24" s="300"/>
      <c r="W24" s="300"/>
      <c r="X24" s="300"/>
      <c r="Y24" s="301" t="s">
        <v>198</v>
      </c>
      <c r="Z24" s="295"/>
      <c r="AA24" s="295"/>
      <c r="AB24" s="295"/>
      <c r="AC24" s="302"/>
    </row>
    <row r="25" spans="1:29" ht="13.5">
      <c r="A25" s="57">
        <v>3</v>
      </c>
      <c r="B25" s="294"/>
      <c r="C25" s="295"/>
      <c r="D25" s="296"/>
      <c r="E25" s="297"/>
      <c r="F25" s="298"/>
      <c r="G25" s="298"/>
      <c r="H25" s="298"/>
      <c r="I25" s="298"/>
      <c r="J25" s="295"/>
      <c r="K25" s="295"/>
      <c r="L25" s="58"/>
      <c r="M25" s="295"/>
      <c r="N25" s="295"/>
      <c r="O25" s="295"/>
      <c r="P25" s="295"/>
      <c r="Q25" s="295"/>
      <c r="R25" s="295"/>
      <c r="S25" s="295"/>
      <c r="T25" s="300"/>
      <c r="U25" s="300"/>
      <c r="V25" s="300"/>
      <c r="W25" s="300"/>
      <c r="X25" s="300"/>
      <c r="Y25" s="301"/>
      <c r="Z25" s="295"/>
      <c r="AA25" s="295"/>
      <c r="AB25" s="295"/>
      <c r="AC25" s="302"/>
    </row>
    <row r="26" spans="1:29" ht="14.25" thickBot="1">
      <c r="A26" s="59">
        <v>4</v>
      </c>
      <c r="B26" s="307"/>
      <c r="C26" s="308"/>
      <c r="D26" s="310"/>
      <c r="E26" s="311"/>
      <c r="F26" s="312"/>
      <c r="G26" s="312"/>
      <c r="H26" s="312"/>
      <c r="I26" s="312"/>
      <c r="J26" s="308"/>
      <c r="K26" s="308"/>
      <c r="L26" s="60"/>
      <c r="M26" s="308"/>
      <c r="N26" s="308"/>
      <c r="O26" s="308"/>
      <c r="P26" s="308"/>
      <c r="Q26" s="308"/>
      <c r="R26" s="308"/>
      <c r="S26" s="308"/>
      <c r="T26" s="313"/>
      <c r="U26" s="313"/>
      <c r="V26" s="313"/>
      <c r="W26" s="313"/>
      <c r="X26" s="313"/>
      <c r="Y26" s="307"/>
      <c r="Z26" s="308"/>
      <c r="AA26" s="308"/>
      <c r="AB26" s="308"/>
      <c r="AC26" s="309"/>
    </row>
    <row r="27" spans="1:12" ht="13.5">
      <c r="A27" s="63"/>
      <c r="B27" s="63"/>
      <c r="C27" s="63"/>
      <c r="D27" s="63"/>
      <c r="E27" s="63"/>
      <c r="F27" s="63"/>
      <c r="G27" s="63"/>
      <c r="H27" s="63"/>
      <c r="I27" s="63"/>
      <c r="J27" s="63"/>
      <c r="K27" s="63"/>
      <c r="L27" s="63"/>
    </row>
    <row r="28" spans="1:29" ht="14.25" thickBot="1">
      <c r="A28" s="52">
        <v>4</v>
      </c>
      <c r="B28" s="52" t="s">
        <v>166</v>
      </c>
      <c r="C28" s="52">
        <v>10</v>
      </c>
      <c r="D28" s="52" t="s">
        <v>167</v>
      </c>
      <c r="E28" s="52" t="s">
        <v>168</v>
      </c>
      <c r="F28" s="52" t="s">
        <v>176</v>
      </c>
      <c r="G28" s="52" t="s">
        <v>169</v>
      </c>
      <c r="H28" s="52"/>
      <c r="I28" s="53" t="s">
        <v>170</v>
      </c>
      <c r="J28" s="52"/>
      <c r="K28" s="277" t="s">
        <v>200</v>
      </c>
      <c r="L28" s="277"/>
      <c r="M28" s="277"/>
      <c r="N28" s="277"/>
      <c r="O28" s="277"/>
      <c r="P28" s="277"/>
      <c r="Q28" s="277"/>
      <c r="R28" s="277"/>
      <c r="S28" s="277"/>
      <c r="T28" s="53" t="s">
        <v>171</v>
      </c>
      <c r="U28" s="52"/>
      <c r="V28" s="52"/>
      <c r="W28" s="278" t="s">
        <v>201</v>
      </c>
      <c r="X28" s="278"/>
      <c r="Y28" s="278"/>
      <c r="Z28" s="278"/>
      <c r="AA28" s="278"/>
      <c r="AB28" s="278"/>
      <c r="AC28" s="52"/>
    </row>
    <row r="29" spans="1:29" ht="13.5">
      <c r="A29" s="279" t="s">
        <v>172</v>
      </c>
      <c r="B29" s="281" t="s">
        <v>173</v>
      </c>
      <c r="C29" s="282"/>
      <c r="D29" s="283"/>
      <c r="E29" s="287" t="s">
        <v>174</v>
      </c>
      <c r="F29" s="288"/>
      <c r="G29" s="288"/>
      <c r="H29" s="288"/>
      <c r="I29" s="288"/>
      <c r="J29" s="288"/>
      <c r="K29" s="288"/>
      <c r="L29" s="288"/>
      <c r="M29" s="288"/>
      <c r="N29" s="288"/>
      <c r="O29" s="288"/>
      <c r="P29" s="288"/>
      <c r="Q29" s="288"/>
      <c r="R29" s="288"/>
      <c r="S29" s="288"/>
      <c r="T29" s="287" t="s">
        <v>175</v>
      </c>
      <c r="U29" s="288"/>
      <c r="V29" s="288"/>
      <c r="W29" s="288"/>
      <c r="X29" s="288"/>
      <c r="Y29" s="288"/>
      <c r="Z29" s="288"/>
      <c r="AA29" s="288"/>
      <c r="AB29" s="288"/>
      <c r="AC29" s="291"/>
    </row>
    <row r="30" spans="1:29" ht="14.25" thickBot="1">
      <c r="A30" s="280"/>
      <c r="B30" s="284"/>
      <c r="C30" s="285"/>
      <c r="D30" s="286"/>
      <c r="E30" s="289"/>
      <c r="F30" s="290"/>
      <c r="G30" s="290"/>
      <c r="H30" s="290"/>
      <c r="I30" s="290"/>
      <c r="J30" s="290"/>
      <c r="K30" s="290"/>
      <c r="L30" s="290"/>
      <c r="M30" s="290"/>
      <c r="N30" s="290"/>
      <c r="O30" s="290"/>
      <c r="P30" s="290"/>
      <c r="Q30" s="290"/>
      <c r="R30" s="290"/>
      <c r="S30" s="290"/>
      <c r="T30" s="292" t="s">
        <v>183</v>
      </c>
      <c r="U30" s="292"/>
      <c r="V30" s="292"/>
      <c r="W30" s="292"/>
      <c r="X30" s="292"/>
      <c r="Y30" s="289" t="s">
        <v>184</v>
      </c>
      <c r="Z30" s="290"/>
      <c r="AA30" s="290"/>
      <c r="AB30" s="290"/>
      <c r="AC30" s="293"/>
    </row>
    <row r="31" spans="1:29" ht="14.25" thickTop="1">
      <c r="A31" s="55">
        <v>1</v>
      </c>
      <c r="B31" s="303"/>
      <c r="C31" s="270"/>
      <c r="D31" s="304"/>
      <c r="E31" s="305" t="s">
        <v>202</v>
      </c>
      <c r="F31" s="306"/>
      <c r="G31" s="306"/>
      <c r="H31" s="306"/>
      <c r="I31" s="306"/>
      <c r="J31" s="270"/>
      <c r="K31" s="270"/>
      <c r="L31" s="56" t="s">
        <v>182</v>
      </c>
      <c r="M31" s="270"/>
      <c r="N31" s="270"/>
      <c r="O31" s="270" t="s">
        <v>203</v>
      </c>
      <c r="P31" s="270"/>
      <c r="Q31" s="270"/>
      <c r="R31" s="270"/>
      <c r="S31" s="270"/>
      <c r="T31" s="271" t="str">
        <f>O32</f>
        <v>RISE SC</v>
      </c>
      <c r="U31" s="271"/>
      <c r="V31" s="271"/>
      <c r="W31" s="271"/>
      <c r="X31" s="271"/>
      <c r="Y31" s="314" t="str">
        <f>E32</f>
        <v>駒越小SSS</v>
      </c>
      <c r="Z31" s="273"/>
      <c r="AA31" s="273"/>
      <c r="AB31" s="273"/>
      <c r="AC31" s="274"/>
    </row>
    <row r="32" spans="1:29" ht="13.5">
      <c r="A32" s="57">
        <v>2</v>
      </c>
      <c r="B32" s="294"/>
      <c r="C32" s="295"/>
      <c r="D32" s="296"/>
      <c r="E32" s="297" t="s">
        <v>201</v>
      </c>
      <c r="F32" s="298"/>
      <c r="G32" s="298"/>
      <c r="H32" s="298"/>
      <c r="I32" s="298"/>
      <c r="J32" s="295"/>
      <c r="K32" s="295"/>
      <c r="L32" s="58" t="s">
        <v>182</v>
      </c>
      <c r="M32" s="295"/>
      <c r="N32" s="295"/>
      <c r="O32" s="295" t="s">
        <v>204</v>
      </c>
      <c r="P32" s="295"/>
      <c r="Q32" s="295"/>
      <c r="R32" s="295"/>
      <c r="S32" s="295"/>
      <c r="T32" s="299" t="str">
        <f>E31</f>
        <v>清水プエルトSC</v>
      </c>
      <c r="U32" s="300"/>
      <c r="V32" s="300"/>
      <c r="W32" s="300"/>
      <c r="X32" s="300"/>
      <c r="Y32" s="301" t="str">
        <f>O31</f>
        <v>VALOR FC</v>
      </c>
      <c r="Z32" s="295"/>
      <c r="AA32" s="295"/>
      <c r="AB32" s="295"/>
      <c r="AC32" s="302"/>
    </row>
    <row r="33" spans="1:29" ht="13.5">
      <c r="A33" s="57">
        <v>3</v>
      </c>
      <c r="B33" s="294"/>
      <c r="C33" s="295"/>
      <c r="D33" s="296"/>
      <c r="E33" s="297"/>
      <c r="F33" s="298"/>
      <c r="G33" s="298"/>
      <c r="H33" s="298"/>
      <c r="I33" s="298"/>
      <c r="J33" s="295"/>
      <c r="K33" s="295"/>
      <c r="L33" s="58"/>
      <c r="M33" s="295"/>
      <c r="N33" s="295"/>
      <c r="O33" s="295"/>
      <c r="P33" s="295"/>
      <c r="Q33" s="295"/>
      <c r="R33" s="295"/>
      <c r="S33" s="295"/>
      <c r="T33" s="300"/>
      <c r="U33" s="300"/>
      <c r="V33" s="300"/>
      <c r="W33" s="300"/>
      <c r="X33" s="300"/>
      <c r="Y33" s="301"/>
      <c r="Z33" s="295"/>
      <c r="AA33" s="295"/>
      <c r="AB33" s="295"/>
      <c r="AC33" s="302"/>
    </row>
    <row r="34" spans="1:29" ht="14.25" thickBot="1">
      <c r="A34" s="59">
        <v>4</v>
      </c>
      <c r="B34" s="307"/>
      <c r="C34" s="308"/>
      <c r="D34" s="310"/>
      <c r="E34" s="311"/>
      <c r="F34" s="312"/>
      <c r="G34" s="312"/>
      <c r="H34" s="312"/>
      <c r="I34" s="312"/>
      <c r="J34" s="308"/>
      <c r="K34" s="308"/>
      <c r="L34" s="60"/>
      <c r="M34" s="308"/>
      <c r="N34" s="308"/>
      <c r="O34" s="308"/>
      <c r="P34" s="308"/>
      <c r="Q34" s="308"/>
      <c r="R34" s="308"/>
      <c r="S34" s="308"/>
      <c r="T34" s="313"/>
      <c r="U34" s="313"/>
      <c r="V34" s="313"/>
      <c r="W34" s="313"/>
      <c r="X34" s="313"/>
      <c r="Y34" s="307"/>
      <c r="Z34" s="308"/>
      <c r="AA34" s="308"/>
      <c r="AB34" s="308"/>
      <c r="AC34" s="309"/>
    </row>
    <row r="35" spans="1:12" ht="13.5">
      <c r="A35" s="63"/>
      <c r="B35" s="63"/>
      <c r="C35" s="63"/>
      <c r="D35" s="63"/>
      <c r="E35" s="63"/>
      <c r="F35" s="63"/>
      <c r="G35" s="63"/>
      <c r="H35" s="63"/>
      <c r="I35" s="63"/>
      <c r="J35" s="63"/>
      <c r="K35" s="63"/>
      <c r="L35" s="63"/>
    </row>
    <row r="36" spans="1:29" ht="14.25" thickBot="1">
      <c r="A36" s="52">
        <v>4</v>
      </c>
      <c r="B36" s="52" t="s">
        <v>166</v>
      </c>
      <c r="C36" s="52">
        <v>10</v>
      </c>
      <c r="D36" s="52" t="s">
        <v>167</v>
      </c>
      <c r="E36" s="52" t="s">
        <v>168</v>
      </c>
      <c r="F36" s="52" t="s">
        <v>176</v>
      </c>
      <c r="G36" s="52" t="s">
        <v>169</v>
      </c>
      <c r="H36" s="52"/>
      <c r="I36" s="53" t="s">
        <v>170</v>
      </c>
      <c r="J36" s="52"/>
      <c r="K36" s="277" t="s">
        <v>258</v>
      </c>
      <c r="L36" s="277"/>
      <c r="M36" s="277"/>
      <c r="N36" s="277"/>
      <c r="O36" s="277"/>
      <c r="P36" s="277"/>
      <c r="Q36" s="277"/>
      <c r="R36" s="277"/>
      <c r="S36" s="277"/>
      <c r="T36" s="53" t="s">
        <v>171</v>
      </c>
      <c r="U36" s="52"/>
      <c r="V36" s="52"/>
      <c r="W36" s="278" t="s">
        <v>205</v>
      </c>
      <c r="X36" s="278"/>
      <c r="Y36" s="278"/>
      <c r="Z36" s="278"/>
      <c r="AA36" s="278"/>
      <c r="AB36" s="278"/>
      <c r="AC36" s="52"/>
    </row>
    <row r="37" spans="1:29" ht="13.5">
      <c r="A37" s="279" t="s">
        <v>172</v>
      </c>
      <c r="B37" s="281" t="s">
        <v>173</v>
      </c>
      <c r="C37" s="282"/>
      <c r="D37" s="283"/>
      <c r="E37" s="287" t="s">
        <v>174</v>
      </c>
      <c r="F37" s="288"/>
      <c r="G37" s="288"/>
      <c r="H37" s="288"/>
      <c r="I37" s="288"/>
      <c r="J37" s="288"/>
      <c r="K37" s="288"/>
      <c r="L37" s="288"/>
      <c r="M37" s="288"/>
      <c r="N37" s="288"/>
      <c r="O37" s="288"/>
      <c r="P37" s="288"/>
      <c r="Q37" s="288"/>
      <c r="R37" s="288"/>
      <c r="S37" s="288"/>
      <c r="T37" s="287" t="s">
        <v>175</v>
      </c>
      <c r="U37" s="288"/>
      <c r="V37" s="288"/>
      <c r="W37" s="288"/>
      <c r="X37" s="288"/>
      <c r="Y37" s="288"/>
      <c r="Z37" s="288"/>
      <c r="AA37" s="288"/>
      <c r="AB37" s="288"/>
      <c r="AC37" s="291"/>
    </row>
    <row r="38" spans="1:29" ht="14.25" thickBot="1">
      <c r="A38" s="280"/>
      <c r="B38" s="284"/>
      <c r="C38" s="285"/>
      <c r="D38" s="286"/>
      <c r="E38" s="289"/>
      <c r="F38" s="290"/>
      <c r="G38" s="290"/>
      <c r="H38" s="290"/>
      <c r="I38" s="290"/>
      <c r="J38" s="290"/>
      <c r="K38" s="290"/>
      <c r="L38" s="290"/>
      <c r="M38" s="290"/>
      <c r="N38" s="290"/>
      <c r="O38" s="290"/>
      <c r="P38" s="290"/>
      <c r="Q38" s="290"/>
      <c r="R38" s="290"/>
      <c r="S38" s="290"/>
      <c r="T38" s="292" t="s">
        <v>183</v>
      </c>
      <c r="U38" s="292"/>
      <c r="V38" s="292"/>
      <c r="W38" s="292"/>
      <c r="X38" s="292"/>
      <c r="Y38" s="289" t="s">
        <v>184</v>
      </c>
      <c r="Z38" s="290"/>
      <c r="AA38" s="290"/>
      <c r="AB38" s="290"/>
      <c r="AC38" s="293"/>
    </row>
    <row r="39" spans="1:29" ht="14.25" thickTop="1">
      <c r="A39" s="55">
        <v>1</v>
      </c>
      <c r="B39" s="303">
        <v>0.7986111111111112</v>
      </c>
      <c r="C39" s="270"/>
      <c r="D39" s="304"/>
      <c r="E39" s="305" t="s">
        <v>206</v>
      </c>
      <c r="F39" s="306"/>
      <c r="G39" s="306"/>
      <c r="H39" s="306"/>
      <c r="I39" s="306"/>
      <c r="J39" s="270"/>
      <c r="K39" s="270"/>
      <c r="L39" s="56" t="s">
        <v>182</v>
      </c>
      <c r="M39" s="270"/>
      <c r="N39" s="270"/>
      <c r="O39" s="270" t="s">
        <v>205</v>
      </c>
      <c r="P39" s="270"/>
      <c r="Q39" s="270"/>
      <c r="R39" s="270"/>
      <c r="S39" s="270"/>
      <c r="T39" s="271" t="str">
        <f>O40</f>
        <v>辻SSS</v>
      </c>
      <c r="U39" s="271"/>
      <c r="V39" s="271"/>
      <c r="W39" s="271"/>
      <c r="X39" s="271"/>
      <c r="Y39" s="314" t="str">
        <f>E40</f>
        <v>清水第八SC</v>
      </c>
      <c r="Z39" s="273"/>
      <c r="AA39" s="273"/>
      <c r="AB39" s="273"/>
      <c r="AC39" s="274"/>
    </row>
    <row r="40" spans="1:29" ht="13.5">
      <c r="A40" s="57">
        <v>2</v>
      </c>
      <c r="B40" s="294">
        <v>0.8333333333333334</v>
      </c>
      <c r="C40" s="295"/>
      <c r="D40" s="296"/>
      <c r="E40" s="297" t="s">
        <v>207</v>
      </c>
      <c r="F40" s="298"/>
      <c r="G40" s="298"/>
      <c r="H40" s="298"/>
      <c r="I40" s="298"/>
      <c r="J40" s="295"/>
      <c r="K40" s="295"/>
      <c r="L40" s="58" t="s">
        <v>182</v>
      </c>
      <c r="M40" s="295"/>
      <c r="N40" s="295"/>
      <c r="O40" s="295" t="s">
        <v>208</v>
      </c>
      <c r="P40" s="295"/>
      <c r="Q40" s="295"/>
      <c r="R40" s="295"/>
      <c r="S40" s="295"/>
      <c r="T40" s="299" t="str">
        <f>E39</f>
        <v>入江SSS</v>
      </c>
      <c r="U40" s="300"/>
      <c r="V40" s="300"/>
      <c r="W40" s="300"/>
      <c r="X40" s="300"/>
      <c r="Y40" s="301" t="str">
        <f>O39</f>
        <v>清水北SSS</v>
      </c>
      <c r="Z40" s="295"/>
      <c r="AA40" s="295"/>
      <c r="AB40" s="295"/>
      <c r="AC40" s="302"/>
    </row>
    <row r="41" spans="1:29" ht="13.5">
      <c r="A41" s="57">
        <v>3</v>
      </c>
      <c r="B41" s="294"/>
      <c r="C41" s="295"/>
      <c r="D41" s="296"/>
      <c r="E41" s="297"/>
      <c r="F41" s="298"/>
      <c r="G41" s="298"/>
      <c r="H41" s="298"/>
      <c r="I41" s="298"/>
      <c r="J41" s="295"/>
      <c r="K41" s="295"/>
      <c r="L41" s="58"/>
      <c r="M41" s="295"/>
      <c r="N41" s="295"/>
      <c r="O41" s="295"/>
      <c r="P41" s="295"/>
      <c r="Q41" s="295"/>
      <c r="R41" s="295"/>
      <c r="S41" s="295"/>
      <c r="T41" s="300"/>
      <c r="U41" s="300"/>
      <c r="V41" s="300"/>
      <c r="W41" s="300"/>
      <c r="X41" s="300"/>
      <c r="Y41" s="301"/>
      <c r="Z41" s="295"/>
      <c r="AA41" s="295"/>
      <c r="AB41" s="295"/>
      <c r="AC41" s="302"/>
    </row>
    <row r="42" spans="1:29" ht="14.25" thickBot="1">
      <c r="A42" s="59">
        <v>4</v>
      </c>
      <c r="B42" s="307"/>
      <c r="C42" s="308"/>
      <c r="D42" s="310"/>
      <c r="E42" s="311"/>
      <c r="F42" s="312"/>
      <c r="G42" s="312"/>
      <c r="H42" s="312"/>
      <c r="I42" s="312"/>
      <c r="J42" s="308"/>
      <c r="K42" s="308"/>
      <c r="L42" s="60"/>
      <c r="M42" s="308"/>
      <c r="N42" s="308"/>
      <c r="O42" s="308"/>
      <c r="P42" s="308"/>
      <c r="Q42" s="308"/>
      <c r="R42" s="308"/>
      <c r="S42" s="308"/>
      <c r="T42" s="313"/>
      <c r="U42" s="313"/>
      <c r="V42" s="313"/>
      <c r="W42" s="313"/>
      <c r="X42" s="313"/>
      <c r="Y42" s="307"/>
      <c r="Z42" s="308"/>
      <c r="AA42" s="308"/>
      <c r="AB42" s="308"/>
      <c r="AC42" s="309"/>
    </row>
    <row r="44" spans="1:29" ht="14.25" thickBot="1">
      <c r="A44" s="52">
        <v>4</v>
      </c>
      <c r="B44" s="52" t="s">
        <v>166</v>
      </c>
      <c r="C44" s="52">
        <v>10</v>
      </c>
      <c r="D44" s="52" t="s">
        <v>167</v>
      </c>
      <c r="E44" s="52" t="s">
        <v>168</v>
      </c>
      <c r="F44" s="52" t="s">
        <v>176</v>
      </c>
      <c r="G44" s="52" t="s">
        <v>169</v>
      </c>
      <c r="H44" s="52"/>
      <c r="I44" s="53" t="s">
        <v>170</v>
      </c>
      <c r="J44" s="52"/>
      <c r="K44" s="277" t="s">
        <v>209</v>
      </c>
      <c r="L44" s="277"/>
      <c r="M44" s="277"/>
      <c r="N44" s="277"/>
      <c r="O44" s="277"/>
      <c r="P44" s="277"/>
      <c r="Q44" s="277"/>
      <c r="R44" s="277"/>
      <c r="S44" s="277"/>
      <c r="T44" s="53" t="s">
        <v>171</v>
      </c>
      <c r="U44" s="52"/>
      <c r="V44" s="52"/>
      <c r="W44" s="278" t="s">
        <v>210</v>
      </c>
      <c r="X44" s="278"/>
      <c r="Y44" s="278"/>
      <c r="Z44" s="278"/>
      <c r="AA44" s="278"/>
      <c r="AB44" s="278"/>
      <c r="AC44" s="52"/>
    </row>
    <row r="45" spans="1:29" ht="13.5">
      <c r="A45" s="279" t="s">
        <v>172</v>
      </c>
      <c r="B45" s="281" t="s">
        <v>173</v>
      </c>
      <c r="C45" s="282"/>
      <c r="D45" s="283"/>
      <c r="E45" s="287" t="s">
        <v>174</v>
      </c>
      <c r="F45" s="288"/>
      <c r="G45" s="288"/>
      <c r="H45" s="288"/>
      <c r="I45" s="288"/>
      <c r="J45" s="288"/>
      <c r="K45" s="288"/>
      <c r="L45" s="288"/>
      <c r="M45" s="288"/>
      <c r="N45" s="288"/>
      <c r="O45" s="288"/>
      <c r="P45" s="288"/>
      <c r="Q45" s="288"/>
      <c r="R45" s="288"/>
      <c r="S45" s="288"/>
      <c r="T45" s="287" t="s">
        <v>175</v>
      </c>
      <c r="U45" s="288"/>
      <c r="V45" s="288"/>
      <c r="W45" s="288"/>
      <c r="X45" s="288"/>
      <c r="Y45" s="288"/>
      <c r="Z45" s="288"/>
      <c r="AA45" s="288"/>
      <c r="AB45" s="288"/>
      <c r="AC45" s="291"/>
    </row>
    <row r="46" spans="1:29" ht="14.25" thickBot="1">
      <c r="A46" s="280"/>
      <c r="B46" s="284"/>
      <c r="C46" s="285"/>
      <c r="D46" s="286"/>
      <c r="E46" s="289"/>
      <c r="F46" s="290"/>
      <c r="G46" s="290"/>
      <c r="H46" s="290"/>
      <c r="I46" s="290"/>
      <c r="J46" s="290"/>
      <c r="K46" s="290"/>
      <c r="L46" s="290"/>
      <c r="M46" s="290"/>
      <c r="N46" s="290"/>
      <c r="O46" s="290"/>
      <c r="P46" s="290"/>
      <c r="Q46" s="290"/>
      <c r="R46" s="290"/>
      <c r="S46" s="290"/>
      <c r="T46" s="292" t="s">
        <v>183</v>
      </c>
      <c r="U46" s="292"/>
      <c r="V46" s="292"/>
      <c r="W46" s="292"/>
      <c r="X46" s="292"/>
      <c r="Y46" s="289" t="s">
        <v>184</v>
      </c>
      <c r="Z46" s="290"/>
      <c r="AA46" s="290"/>
      <c r="AB46" s="290"/>
      <c r="AC46" s="293"/>
    </row>
    <row r="47" spans="1:29" ht="14.25" thickTop="1">
      <c r="A47" s="55">
        <v>1</v>
      </c>
      <c r="B47" s="303">
        <v>0.8125</v>
      </c>
      <c r="C47" s="270"/>
      <c r="D47" s="304"/>
      <c r="E47" s="305" t="s">
        <v>210</v>
      </c>
      <c r="F47" s="306"/>
      <c r="G47" s="306"/>
      <c r="H47" s="306"/>
      <c r="I47" s="306"/>
      <c r="J47" s="270"/>
      <c r="K47" s="270"/>
      <c r="L47" s="56" t="s">
        <v>182</v>
      </c>
      <c r="M47" s="270"/>
      <c r="N47" s="270"/>
      <c r="O47" s="270" t="s">
        <v>211</v>
      </c>
      <c r="P47" s="270"/>
      <c r="Q47" s="270"/>
      <c r="R47" s="270"/>
      <c r="S47" s="270"/>
      <c r="T47" s="271" t="s">
        <v>212</v>
      </c>
      <c r="U47" s="271"/>
      <c r="V47" s="271"/>
      <c r="W47" s="271"/>
      <c r="X47" s="271"/>
      <c r="Y47" s="314" t="s">
        <v>213</v>
      </c>
      <c r="Z47" s="273"/>
      <c r="AA47" s="273"/>
      <c r="AB47" s="273"/>
      <c r="AC47" s="274"/>
    </row>
    <row r="48" spans="1:29" ht="13.5">
      <c r="A48" s="57">
        <v>2</v>
      </c>
      <c r="B48" s="294"/>
      <c r="C48" s="295"/>
      <c r="D48" s="296"/>
      <c r="E48" s="297"/>
      <c r="F48" s="298"/>
      <c r="G48" s="298"/>
      <c r="H48" s="298"/>
      <c r="I48" s="298"/>
      <c r="J48" s="295"/>
      <c r="K48" s="295"/>
      <c r="L48" s="58"/>
      <c r="M48" s="295"/>
      <c r="N48" s="295"/>
      <c r="O48" s="295"/>
      <c r="P48" s="295"/>
      <c r="Q48" s="295"/>
      <c r="R48" s="295"/>
      <c r="S48" s="295"/>
      <c r="T48" s="299"/>
      <c r="U48" s="300"/>
      <c r="V48" s="300"/>
      <c r="W48" s="300"/>
      <c r="X48" s="300"/>
      <c r="Y48" s="301"/>
      <c r="Z48" s="295"/>
      <c r="AA48" s="295"/>
      <c r="AB48" s="295"/>
      <c r="AC48" s="302"/>
    </row>
    <row r="49" spans="1:29" ht="13.5">
      <c r="A49" s="57">
        <v>3</v>
      </c>
      <c r="B49" s="294"/>
      <c r="C49" s="295"/>
      <c r="D49" s="296"/>
      <c r="E49" s="297"/>
      <c r="F49" s="298"/>
      <c r="G49" s="298"/>
      <c r="H49" s="298"/>
      <c r="I49" s="298"/>
      <c r="J49" s="295"/>
      <c r="K49" s="295"/>
      <c r="L49" s="58"/>
      <c r="M49" s="295"/>
      <c r="N49" s="295"/>
      <c r="O49" s="295"/>
      <c r="P49" s="295"/>
      <c r="Q49" s="295"/>
      <c r="R49" s="295"/>
      <c r="S49" s="295"/>
      <c r="T49" s="300"/>
      <c r="U49" s="300"/>
      <c r="V49" s="300"/>
      <c r="W49" s="300"/>
      <c r="X49" s="300"/>
      <c r="Y49" s="301"/>
      <c r="Z49" s="295"/>
      <c r="AA49" s="295"/>
      <c r="AB49" s="295"/>
      <c r="AC49" s="302"/>
    </row>
    <row r="50" spans="1:29" ht="14.25" thickBot="1">
      <c r="A50" s="59">
        <v>4</v>
      </c>
      <c r="B50" s="307"/>
      <c r="C50" s="308"/>
      <c r="D50" s="310"/>
      <c r="E50" s="311"/>
      <c r="F50" s="312"/>
      <c r="G50" s="312"/>
      <c r="H50" s="312"/>
      <c r="I50" s="312"/>
      <c r="J50" s="308"/>
      <c r="K50" s="308"/>
      <c r="L50" s="60"/>
      <c r="M50" s="308"/>
      <c r="N50" s="308"/>
      <c r="O50" s="308"/>
      <c r="P50" s="308"/>
      <c r="Q50" s="308"/>
      <c r="R50" s="308"/>
      <c r="S50" s="308"/>
      <c r="T50" s="313"/>
      <c r="U50" s="313"/>
      <c r="V50" s="313"/>
      <c r="W50" s="313"/>
      <c r="X50" s="313"/>
      <c r="Y50" s="307"/>
      <c r="Z50" s="308"/>
      <c r="AA50" s="308"/>
      <c r="AB50" s="308"/>
      <c r="AC50" s="309"/>
    </row>
  </sheetData>
  <sheetProtection/>
  <mergeCells count="218">
    <mergeCell ref="J49:K49"/>
    <mergeCell ref="M49:N49"/>
    <mergeCell ref="O49:S49"/>
    <mergeCell ref="T49:X49"/>
    <mergeCell ref="Y49:AC49"/>
    <mergeCell ref="B50:D50"/>
    <mergeCell ref="E50:I50"/>
    <mergeCell ref="J50:K50"/>
    <mergeCell ref="M50:N50"/>
    <mergeCell ref="O50:S50"/>
    <mergeCell ref="Y47:AC47"/>
    <mergeCell ref="B48:D48"/>
    <mergeCell ref="E48:I48"/>
    <mergeCell ref="J48:K48"/>
    <mergeCell ref="M48:N48"/>
    <mergeCell ref="O48:S48"/>
    <mergeCell ref="T48:X48"/>
    <mergeCell ref="Y48:AC48"/>
    <mergeCell ref="B47:D47"/>
    <mergeCell ref="E47:I47"/>
    <mergeCell ref="W44:AB44"/>
    <mergeCell ref="Y41:AC41"/>
    <mergeCell ref="T45:AC45"/>
    <mergeCell ref="M41:N41"/>
    <mergeCell ref="O41:S41"/>
    <mergeCell ref="T41:X41"/>
    <mergeCell ref="B42:D42"/>
    <mergeCell ref="E42:I42"/>
    <mergeCell ref="J42:K42"/>
    <mergeCell ref="A45:A46"/>
    <mergeCell ref="B45:D46"/>
    <mergeCell ref="E45:S46"/>
    <mergeCell ref="K44:S44"/>
    <mergeCell ref="B26:D26"/>
    <mergeCell ref="E26:I26"/>
    <mergeCell ref="J26:K26"/>
    <mergeCell ref="M26:N26"/>
    <mergeCell ref="O26:S26"/>
    <mergeCell ref="A29:A30"/>
    <mergeCell ref="B29:D30"/>
    <mergeCell ref="E29:S30"/>
    <mergeCell ref="M24:N24"/>
    <mergeCell ref="O24:S24"/>
    <mergeCell ref="T24:X24"/>
    <mergeCell ref="Y24:AC24"/>
    <mergeCell ref="J25:K25"/>
    <mergeCell ref="M25:N25"/>
    <mergeCell ref="O25:S25"/>
    <mergeCell ref="T25:X25"/>
    <mergeCell ref="Y25:AC25"/>
    <mergeCell ref="A21:A22"/>
    <mergeCell ref="B21:D22"/>
    <mergeCell ref="E21:S22"/>
    <mergeCell ref="T21:AC21"/>
    <mergeCell ref="B23:D23"/>
    <mergeCell ref="E23:I23"/>
    <mergeCell ref="J23:K23"/>
    <mergeCell ref="M23:N23"/>
    <mergeCell ref="O23:S23"/>
    <mergeCell ref="T23:X23"/>
    <mergeCell ref="T50:X50"/>
    <mergeCell ref="Y50:AC50"/>
    <mergeCell ref="B49:D49"/>
    <mergeCell ref="E49:I49"/>
    <mergeCell ref="T46:X46"/>
    <mergeCell ref="Y46:AC46"/>
    <mergeCell ref="J47:K47"/>
    <mergeCell ref="M47:N47"/>
    <mergeCell ref="O47:S47"/>
    <mergeCell ref="T47:X47"/>
    <mergeCell ref="Y40:AC40"/>
    <mergeCell ref="B39:D39"/>
    <mergeCell ref="E39:I39"/>
    <mergeCell ref="M42:N42"/>
    <mergeCell ref="O42:S42"/>
    <mergeCell ref="T42:X42"/>
    <mergeCell ref="Y42:AC42"/>
    <mergeCell ref="B41:D41"/>
    <mergeCell ref="E41:I41"/>
    <mergeCell ref="J41:K41"/>
    <mergeCell ref="B40:D40"/>
    <mergeCell ref="E40:I40"/>
    <mergeCell ref="J40:K40"/>
    <mergeCell ref="M40:N40"/>
    <mergeCell ref="O40:S40"/>
    <mergeCell ref="T40:X40"/>
    <mergeCell ref="J39:K39"/>
    <mergeCell ref="M39:N39"/>
    <mergeCell ref="O39:S39"/>
    <mergeCell ref="T39:X39"/>
    <mergeCell ref="K36:S36"/>
    <mergeCell ref="W36:AB36"/>
    <mergeCell ref="Y39:AC39"/>
    <mergeCell ref="A37:A38"/>
    <mergeCell ref="B37:D38"/>
    <mergeCell ref="E37:S38"/>
    <mergeCell ref="T37:AC37"/>
    <mergeCell ref="T38:X38"/>
    <mergeCell ref="Y38:AC38"/>
    <mergeCell ref="Y33:AC33"/>
    <mergeCell ref="B34:D34"/>
    <mergeCell ref="E34:I34"/>
    <mergeCell ref="J34:K34"/>
    <mergeCell ref="M34:N34"/>
    <mergeCell ref="O34:S34"/>
    <mergeCell ref="T34:X34"/>
    <mergeCell ref="Y34:AC34"/>
    <mergeCell ref="B33:D33"/>
    <mergeCell ref="E33:I33"/>
    <mergeCell ref="J33:K33"/>
    <mergeCell ref="M33:N33"/>
    <mergeCell ref="O33:S33"/>
    <mergeCell ref="T33:X33"/>
    <mergeCell ref="Y31:AC31"/>
    <mergeCell ref="B32:D32"/>
    <mergeCell ref="E32:I32"/>
    <mergeCell ref="J32:K32"/>
    <mergeCell ref="M32:N32"/>
    <mergeCell ref="O32:S32"/>
    <mergeCell ref="T32:X32"/>
    <mergeCell ref="Y32:AC32"/>
    <mergeCell ref="B31:D31"/>
    <mergeCell ref="E31:I31"/>
    <mergeCell ref="J31:K31"/>
    <mergeCell ref="M31:N31"/>
    <mergeCell ref="O31:S31"/>
    <mergeCell ref="T31:X31"/>
    <mergeCell ref="T30:X30"/>
    <mergeCell ref="Y30:AC30"/>
    <mergeCell ref="K28:S28"/>
    <mergeCell ref="W28:AB28"/>
    <mergeCell ref="T26:X26"/>
    <mergeCell ref="Y26:AC26"/>
    <mergeCell ref="T29:AC29"/>
    <mergeCell ref="B25:D25"/>
    <mergeCell ref="E25:I25"/>
    <mergeCell ref="T22:X22"/>
    <mergeCell ref="Y22:AC22"/>
    <mergeCell ref="K20:S20"/>
    <mergeCell ref="W20:AB20"/>
    <mergeCell ref="Y23:AC23"/>
    <mergeCell ref="B24:D24"/>
    <mergeCell ref="E24:I24"/>
    <mergeCell ref="J24:K24"/>
    <mergeCell ref="Y17:AC17"/>
    <mergeCell ref="B18:D18"/>
    <mergeCell ref="E18:I18"/>
    <mergeCell ref="J18:K18"/>
    <mergeCell ref="M18:N18"/>
    <mergeCell ref="O18:S18"/>
    <mergeCell ref="T18:X18"/>
    <mergeCell ref="Y18:AC18"/>
    <mergeCell ref="B17:D17"/>
    <mergeCell ref="E17:I17"/>
    <mergeCell ref="J17:K17"/>
    <mergeCell ref="M17:N17"/>
    <mergeCell ref="O17:S17"/>
    <mergeCell ref="T17:X17"/>
    <mergeCell ref="Y15:AC15"/>
    <mergeCell ref="B16:D16"/>
    <mergeCell ref="E16:I16"/>
    <mergeCell ref="J16:K16"/>
    <mergeCell ref="M16:N16"/>
    <mergeCell ref="O16:S16"/>
    <mergeCell ref="T16:X16"/>
    <mergeCell ref="Y16:AC16"/>
    <mergeCell ref="B15:D15"/>
    <mergeCell ref="E15:I15"/>
    <mergeCell ref="J15:K15"/>
    <mergeCell ref="M15:N15"/>
    <mergeCell ref="O15:S15"/>
    <mergeCell ref="T15:X15"/>
    <mergeCell ref="K12:S12"/>
    <mergeCell ref="W12:AB12"/>
    <mergeCell ref="A13:A14"/>
    <mergeCell ref="B13:D14"/>
    <mergeCell ref="E13:S14"/>
    <mergeCell ref="T13:AC13"/>
    <mergeCell ref="T14:X14"/>
    <mergeCell ref="Y14:AC14"/>
    <mergeCell ref="O9:S9"/>
    <mergeCell ref="T9:X9"/>
    <mergeCell ref="B10:D10"/>
    <mergeCell ref="E10:I10"/>
    <mergeCell ref="J10:K10"/>
    <mergeCell ref="M10:N10"/>
    <mergeCell ref="O10:S10"/>
    <mergeCell ref="T10:X10"/>
    <mergeCell ref="T8:X8"/>
    <mergeCell ref="Y8:AC8"/>
    <mergeCell ref="B7:D7"/>
    <mergeCell ref="E7:I7"/>
    <mergeCell ref="Y10:AC10"/>
    <mergeCell ref="Y9:AC9"/>
    <mergeCell ref="B9:D9"/>
    <mergeCell ref="E9:I9"/>
    <mergeCell ref="J9:K9"/>
    <mergeCell ref="M9:N9"/>
    <mergeCell ref="B5:D6"/>
    <mergeCell ref="E5:S6"/>
    <mergeCell ref="T5:AC5"/>
    <mergeCell ref="T6:X6"/>
    <mergeCell ref="Y6:AC6"/>
    <mergeCell ref="B8:D8"/>
    <mergeCell ref="E8:I8"/>
    <mergeCell ref="J8:K8"/>
    <mergeCell ref="M8:N8"/>
    <mergeCell ref="O8:S8"/>
    <mergeCell ref="J7:K7"/>
    <mergeCell ref="M7:N7"/>
    <mergeCell ref="O7:S7"/>
    <mergeCell ref="T7:X7"/>
    <mergeCell ref="Y7:AC7"/>
    <mergeCell ref="A1:AB1"/>
    <mergeCell ref="A3:AB3"/>
    <mergeCell ref="K4:S4"/>
    <mergeCell ref="W4:AB4"/>
    <mergeCell ref="A5:A6"/>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00B050"/>
  </sheetPr>
  <dimension ref="A1:AC34"/>
  <sheetViews>
    <sheetView zoomScalePageLayoutView="0" workbookViewId="0" topLeftCell="A1">
      <selection activeCell="AA53" sqref="AA53"/>
    </sheetView>
  </sheetViews>
  <sheetFormatPr defaultColWidth="9.140625" defaultRowHeight="15"/>
  <cols>
    <col min="1" max="9" width="3.140625" style="50" customWidth="1"/>
    <col min="10" max="11" width="2.421875" style="50" customWidth="1"/>
    <col min="12" max="12" width="3.140625" style="50" customWidth="1"/>
    <col min="13" max="14" width="2.421875" style="51" customWidth="1"/>
    <col min="15" max="29" width="3.140625" style="51"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3" spans="1:29" ht="18.75">
      <c r="A3" s="276" t="s">
        <v>222</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49"/>
    </row>
    <row r="4" spans="1:29" ht="14.25" thickBot="1">
      <c r="A4" s="52">
        <v>4</v>
      </c>
      <c r="B4" s="52" t="s">
        <v>166</v>
      </c>
      <c r="C4" s="52">
        <v>17</v>
      </c>
      <c r="D4" s="52" t="s">
        <v>167</v>
      </c>
      <c r="E4" s="52" t="s">
        <v>168</v>
      </c>
      <c r="F4" s="52" t="s">
        <v>176</v>
      </c>
      <c r="G4" s="52" t="s">
        <v>169</v>
      </c>
      <c r="H4" s="52"/>
      <c r="I4" s="53" t="s">
        <v>170</v>
      </c>
      <c r="J4" s="52"/>
      <c r="K4" s="277" t="s">
        <v>300</v>
      </c>
      <c r="L4" s="277"/>
      <c r="M4" s="277"/>
      <c r="N4" s="277"/>
      <c r="O4" s="277"/>
      <c r="P4" s="277"/>
      <c r="Q4" s="277"/>
      <c r="R4" s="277"/>
      <c r="S4" s="277"/>
      <c r="T4" s="53" t="s">
        <v>171</v>
      </c>
      <c r="U4" s="52"/>
      <c r="V4" s="52"/>
      <c r="W4" s="278" t="s">
        <v>186</v>
      </c>
      <c r="X4" s="278"/>
      <c r="Y4" s="278"/>
      <c r="Z4" s="278"/>
      <c r="AA4" s="278"/>
      <c r="AB4" s="278"/>
      <c r="AC4" s="52"/>
    </row>
    <row r="5" spans="1:29" ht="13.5">
      <c r="A5" s="279" t="s">
        <v>172</v>
      </c>
      <c r="B5" s="281" t="s">
        <v>173</v>
      </c>
      <c r="C5" s="282"/>
      <c r="D5" s="283"/>
      <c r="E5" s="287" t="s">
        <v>174</v>
      </c>
      <c r="F5" s="288"/>
      <c r="G5" s="288"/>
      <c r="H5" s="288"/>
      <c r="I5" s="288"/>
      <c r="J5" s="288"/>
      <c r="K5" s="288"/>
      <c r="L5" s="288"/>
      <c r="M5" s="288"/>
      <c r="N5" s="288"/>
      <c r="O5" s="288"/>
      <c r="P5" s="288"/>
      <c r="Q5" s="288"/>
      <c r="R5" s="288"/>
      <c r="S5" s="288"/>
      <c r="T5" s="287" t="s">
        <v>175</v>
      </c>
      <c r="U5" s="288"/>
      <c r="V5" s="288"/>
      <c r="W5" s="288"/>
      <c r="X5" s="288"/>
      <c r="Y5" s="288"/>
      <c r="Z5" s="288"/>
      <c r="AA5" s="288"/>
      <c r="AB5" s="288"/>
      <c r="AC5" s="291"/>
    </row>
    <row r="6" spans="1:29" ht="14.25" thickBot="1">
      <c r="A6" s="280"/>
      <c r="B6" s="284"/>
      <c r="C6" s="285"/>
      <c r="D6" s="286"/>
      <c r="E6" s="289"/>
      <c r="F6" s="290"/>
      <c r="G6" s="290"/>
      <c r="H6" s="290"/>
      <c r="I6" s="290"/>
      <c r="J6" s="290"/>
      <c r="K6" s="290"/>
      <c r="L6" s="290"/>
      <c r="M6" s="290"/>
      <c r="N6" s="290"/>
      <c r="O6" s="290"/>
      <c r="P6" s="290"/>
      <c r="Q6" s="290"/>
      <c r="R6" s="290"/>
      <c r="S6" s="290"/>
      <c r="T6" s="292" t="s">
        <v>183</v>
      </c>
      <c r="U6" s="292"/>
      <c r="V6" s="292"/>
      <c r="W6" s="292"/>
      <c r="X6" s="292"/>
      <c r="Y6" s="289" t="s">
        <v>184</v>
      </c>
      <c r="Z6" s="290"/>
      <c r="AA6" s="290"/>
      <c r="AB6" s="290"/>
      <c r="AC6" s="293"/>
    </row>
    <row r="7" spans="1:29" ht="14.25" thickTop="1">
      <c r="A7" s="55">
        <v>1</v>
      </c>
      <c r="B7" s="303"/>
      <c r="C7" s="270"/>
      <c r="D7" s="304"/>
      <c r="E7" s="305" t="s">
        <v>178</v>
      </c>
      <c r="F7" s="306"/>
      <c r="G7" s="306"/>
      <c r="H7" s="306"/>
      <c r="I7" s="306"/>
      <c r="J7" s="270">
        <v>6</v>
      </c>
      <c r="K7" s="270"/>
      <c r="L7" s="56" t="s">
        <v>179</v>
      </c>
      <c r="M7" s="270">
        <v>0</v>
      </c>
      <c r="N7" s="270"/>
      <c r="O7" s="270" t="s">
        <v>201</v>
      </c>
      <c r="P7" s="270"/>
      <c r="Q7" s="270"/>
      <c r="R7" s="270"/>
      <c r="S7" s="270"/>
      <c r="T7" s="271" t="str">
        <f>O8</f>
        <v>清水プエルトSC</v>
      </c>
      <c r="U7" s="271"/>
      <c r="V7" s="271"/>
      <c r="W7" s="271"/>
      <c r="X7" s="271"/>
      <c r="Y7" s="314" t="str">
        <f>E8</f>
        <v>高部JFC</v>
      </c>
      <c r="Z7" s="273"/>
      <c r="AA7" s="273"/>
      <c r="AB7" s="273"/>
      <c r="AC7" s="274"/>
    </row>
    <row r="8" spans="1:29" ht="13.5">
      <c r="A8" s="57">
        <v>2</v>
      </c>
      <c r="B8" s="294"/>
      <c r="C8" s="295"/>
      <c r="D8" s="296"/>
      <c r="E8" s="297" t="s">
        <v>181</v>
      </c>
      <c r="F8" s="298"/>
      <c r="G8" s="298"/>
      <c r="H8" s="298"/>
      <c r="I8" s="298"/>
      <c r="J8" s="295">
        <v>4</v>
      </c>
      <c r="K8" s="295"/>
      <c r="L8" s="58" t="s">
        <v>182</v>
      </c>
      <c r="M8" s="295">
        <v>0</v>
      </c>
      <c r="N8" s="295"/>
      <c r="O8" s="295" t="s">
        <v>202</v>
      </c>
      <c r="P8" s="295"/>
      <c r="Q8" s="295"/>
      <c r="R8" s="295"/>
      <c r="S8" s="295"/>
      <c r="T8" s="299" t="str">
        <f>E7</f>
        <v>SALFUS oRs</v>
      </c>
      <c r="U8" s="300"/>
      <c r="V8" s="300"/>
      <c r="W8" s="300"/>
      <c r="X8" s="300"/>
      <c r="Y8" s="301" t="str">
        <f>O7</f>
        <v>駒越小SSS</v>
      </c>
      <c r="Z8" s="295"/>
      <c r="AA8" s="295"/>
      <c r="AB8" s="295"/>
      <c r="AC8" s="302"/>
    </row>
    <row r="9" spans="1:29" ht="13.5">
      <c r="A9" s="57">
        <v>3</v>
      </c>
      <c r="B9" s="294"/>
      <c r="C9" s="295"/>
      <c r="D9" s="296"/>
      <c r="E9" s="297"/>
      <c r="F9" s="298"/>
      <c r="G9" s="298"/>
      <c r="H9" s="298"/>
      <c r="I9" s="298"/>
      <c r="J9" s="295"/>
      <c r="K9" s="295"/>
      <c r="L9" s="58"/>
      <c r="M9" s="295"/>
      <c r="N9" s="295"/>
      <c r="O9" s="295"/>
      <c r="P9" s="295"/>
      <c r="Q9" s="295"/>
      <c r="R9" s="295"/>
      <c r="S9" s="295"/>
      <c r="T9" s="300"/>
      <c r="U9" s="300"/>
      <c r="V9" s="300"/>
      <c r="W9" s="300"/>
      <c r="X9" s="300"/>
      <c r="Y9" s="301"/>
      <c r="Z9" s="295"/>
      <c r="AA9" s="295"/>
      <c r="AB9" s="295"/>
      <c r="AC9" s="302"/>
    </row>
    <row r="10" spans="1:29" ht="14.25" thickBot="1">
      <c r="A10" s="59">
        <v>4</v>
      </c>
      <c r="B10" s="307"/>
      <c r="C10" s="308"/>
      <c r="D10" s="310"/>
      <c r="E10" s="311"/>
      <c r="F10" s="312"/>
      <c r="G10" s="312"/>
      <c r="H10" s="312"/>
      <c r="I10" s="312"/>
      <c r="J10" s="308"/>
      <c r="K10" s="308"/>
      <c r="L10" s="60"/>
      <c r="M10" s="308"/>
      <c r="N10" s="308"/>
      <c r="O10" s="308"/>
      <c r="P10" s="308"/>
      <c r="Q10" s="308"/>
      <c r="R10" s="308"/>
      <c r="S10" s="308"/>
      <c r="T10" s="313"/>
      <c r="U10" s="313"/>
      <c r="V10" s="313"/>
      <c r="W10" s="313"/>
      <c r="X10" s="313"/>
      <c r="Y10" s="307"/>
      <c r="Z10" s="308"/>
      <c r="AA10" s="308"/>
      <c r="AB10" s="308"/>
      <c r="AC10" s="309"/>
    </row>
    <row r="11" spans="1:12" ht="13.5">
      <c r="A11" s="54"/>
      <c r="B11" s="54"/>
      <c r="C11" s="61"/>
      <c r="D11" s="61"/>
      <c r="E11" s="61"/>
      <c r="F11" s="61"/>
      <c r="G11" s="61"/>
      <c r="H11" s="62"/>
      <c r="I11" s="62"/>
      <c r="J11" s="54"/>
      <c r="K11" s="63"/>
      <c r="L11" s="64"/>
    </row>
    <row r="12" spans="1:29" ht="14.25" thickBot="1">
      <c r="A12" s="52">
        <v>4</v>
      </c>
      <c r="B12" s="52" t="s">
        <v>166</v>
      </c>
      <c r="C12" s="52">
        <f>C4</f>
        <v>17</v>
      </c>
      <c r="D12" s="52" t="s">
        <v>167</v>
      </c>
      <c r="E12" s="52" t="s">
        <v>168</v>
      </c>
      <c r="F12" s="52" t="s">
        <v>176</v>
      </c>
      <c r="G12" s="52" t="s">
        <v>169</v>
      </c>
      <c r="H12" s="52"/>
      <c r="I12" s="53" t="s">
        <v>170</v>
      </c>
      <c r="J12" s="52"/>
      <c r="K12" s="277" t="s">
        <v>188</v>
      </c>
      <c r="L12" s="277"/>
      <c r="M12" s="277"/>
      <c r="N12" s="277"/>
      <c r="O12" s="277"/>
      <c r="P12" s="277"/>
      <c r="Q12" s="277"/>
      <c r="R12" s="277"/>
      <c r="S12" s="277"/>
      <c r="T12" s="53" t="s">
        <v>171</v>
      </c>
      <c r="U12" s="52"/>
      <c r="V12" s="52"/>
      <c r="W12" s="278" t="s">
        <v>189</v>
      </c>
      <c r="X12" s="278"/>
      <c r="Y12" s="278"/>
      <c r="Z12" s="278"/>
      <c r="AA12" s="278"/>
      <c r="AB12" s="278"/>
      <c r="AC12" s="52"/>
    </row>
    <row r="13" spans="1:29" ht="13.5">
      <c r="A13" s="279" t="s">
        <v>172</v>
      </c>
      <c r="B13" s="281" t="s">
        <v>173</v>
      </c>
      <c r="C13" s="282"/>
      <c r="D13" s="283"/>
      <c r="E13" s="287" t="s">
        <v>174</v>
      </c>
      <c r="F13" s="288"/>
      <c r="G13" s="288"/>
      <c r="H13" s="288"/>
      <c r="I13" s="288"/>
      <c r="J13" s="288"/>
      <c r="K13" s="288"/>
      <c r="L13" s="288"/>
      <c r="M13" s="288"/>
      <c r="N13" s="288"/>
      <c r="O13" s="288"/>
      <c r="P13" s="288"/>
      <c r="Q13" s="288"/>
      <c r="R13" s="288"/>
      <c r="S13" s="288"/>
      <c r="T13" s="287" t="s">
        <v>175</v>
      </c>
      <c r="U13" s="288"/>
      <c r="V13" s="288"/>
      <c r="W13" s="288"/>
      <c r="X13" s="288"/>
      <c r="Y13" s="288"/>
      <c r="Z13" s="288"/>
      <c r="AA13" s="288"/>
      <c r="AB13" s="288"/>
      <c r="AC13" s="291"/>
    </row>
    <row r="14" spans="1:29" ht="14.25" thickBot="1">
      <c r="A14" s="280"/>
      <c r="B14" s="284"/>
      <c r="C14" s="285"/>
      <c r="D14" s="286"/>
      <c r="E14" s="289"/>
      <c r="F14" s="290"/>
      <c r="G14" s="290"/>
      <c r="H14" s="290"/>
      <c r="I14" s="290"/>
      <c r="J14" s="290"/>
      <c r="K14" s="290"/>
      <c r="L14" s="290"/>
      <c r="M14" s="290"/>
      <c r="N14" s="290"/>
      <c r="O14" s="290"/>
      <c r="P14" s="290"/>
      <c r="Q14" s="290"/>
      <c r="R14" s="290"/>
      <c r="S14" s="290"/>
      <c r="T14" s="292" t="s">
        <v>183</v>
      </c>
      <c r="U14" s="292"/>
      <c r="V14" s="292"/>
      <c r="W14" s="292"/>
      <c r="X14" s="292"/>
      <c r="Y14" s="289" t="s">
        <v>184</v>
      </c>
      <c r="Z14" s="290"/>
      <c r="AA14" s="290"/>
      <c r="AB14" s="290"/>
      <c r="AC14" s="293"/>
    </row>
    <row r="15" spans="1:29" ht="14.25" thickTop="1">
      <c r="A15" s="55">
        <v>1</v>
      </c>
      <c r="B15" s="303"/>
      <c r="C15" s="270"/>
      <c r="D15" s="304"/>
      <c r="E15" s="305" t="s">
        <v>198</v>
      </c>
      <c r="F15" s="306"/>
      <c r="G15" s="306"/>
      <c r="H15" s="306"/>
      <c r="I15" s="306"/>
      <c r="J15" s="270">
        <v>2</v>
      </c>
      <c r="K15" s="270"/>
      <c r="L15" s="56" t="s">
        <v>182</v>
      </c>
      <c r="M15" s="270">
        <v>5</v>
      </c>
      <c r="N15" s="270"/>
      <c r="O15" s="270" t="s">
        <v>214</v>
      </c>
      <c r="P15" s="270"/>
      <c r="Q15" s="270"/>
      <c r="R15" s="270"/>
      <c r="S15" s="270"/>
      <c r="T15" s="271" t="str">
        <f>O16</f>
        <v>由比SSS</v>
      </c>
      <c r="U15" s="271"/>
      <c r="V15" s="271"/>
      <c r="W15" s="271"/>
      <c r="X15" s="271"/>
      <c r="Y15" s="314" t="str">
        <f>E16</f>
        <v>庵原SC</v>
      </c>
      <c r="Z15" s="273"/>
      <c r="AA15" s="273"/>
      <c r="AB15" s="273"/>
      <c r="AC15" s="274"/>
    </row>
    <row r="16" spans="1:29" ht="13.5">
      <c r="A16" s="57">
        <v>2</v>
      </c>
      <c r="B16" s="294"/>
      <c r="C16" s="295"/>
      <c r="D16" s="296"/>
      <c r="E16" s="297" t="s">
        <v>189</v>
      </c>
      <c r="F16" s="298"/>
      <c r="G16" s="298"/>
      <c r="H16" s="298"/>
      <c r="I16" s="298"/>
      <c r="J16" s="295">
        <v>0</v>
      </c>
      <c r="K16" s="295"/>
      <c r="L16" s="58" t="s">
        <v>182</v>
      </c>
      <c r="M16" s="295">
        <v>3</v>
      </c>
      <c r="N16" s="295"/>
      <c r="O16" s="295" t="s">
        <v>215</v>
      </c>
      <c r="P16" s="295"/>
      <c r="Q16" s="295"/>
      <c r="R16" s="295"/>
      <c r="S16" s="295"/>
      <c r="T16" s="299" t="str">
        <f>E15</f>
        <v>飯田FSSS</v>
      </c>
      <c r="U16" s="300"/>
      <c r="V16" s="300"/>
      <c r="W16" s="300"/>
      <c r="X16" s="300"/>
      <c r="Y16" s="301" t="str">
        <f>O15</f>
        <v>三保FC</v>
      </c>
      <c r="Z16" s="295"/>
      <c r="AA16" s="295"/>
      <c r="AB16" s="295"/>
      <c r="AC16" s="302"/>
    </row>
    <row r="17" spans="1:29" ht="13.5">
      <c r="A17" s="57">
        <v>3</v>
      </c>
      <c r="B17" s="294"/>
      <c r="C17" s="295"/>
      <c r="D17" s="296"/>
      <c r="E17" s="297"/>
      <c r="F17" s="298"/>
      <c r="G17" s="298"/>
      <c r="H17" s="298"/>
      <c r="I17" s="298"/>
      <c r="J17" s="295"/>
      <c r="K17" s="295"/>
      <c r="L17" s="58"/>
      <c r="M17" s="295"/>
      <c r="N17" s="295"/>
      <c r="O17" s="295"/>
      <c r="P17" s="295"/>
      <c r="Q17" s="295"/>
      <c r="R17" s="295"/>
      <c r="S17" s="295"/>
      <c r="T17" s="300"/>
      <c r="U17" s="300"/>
      <c r="V17" s="300"/>
      <c r="W17" s="300"/>
      <c r="X17" s="300"/>
      <c r="Y17" s="301"/>
      <c r="Z17" s="295"/>
      <c r="AA17" s="295"/>
      <c r="AB17" s="295"/>
      <c r="AC17" s="302"/>
    </row>
    <row r="18" spans="1:29" ht="14.25" thickBot="1">
      <c r="A18" s="59">
        <v>4</v>
      </c>
      <c r="B18" s="307"/>
      <c r="C18" s="308"/>
      <c r="D18" s="310"/>
      <c r="E18" s="311"/>
      <c r="F18" s="312"/>
      <c r="G18" s="312"/>
      <c r="H18" s="312"/>
      <c r="I18" s="312"/>
      <c r="J18" s="308"/>
      <c r="K18" s="308"/>
      <c r="L18" s="60"/>
      <c r="M18" s="308"/>
      <c r="N18" s="308"/>
      <c r="O18" s="308"/>
      <c r="P18" s="308"/>
      <c r="Q18" s="308"/>
      <c r="R18" s="308"/>
      <c r="S18" s="308"/>
      <c r="T18" s="313"/>
      <c r="U18" s="313"/>
      <c r="V18" s="313"/>
      <c r="W18" s="313"/>
      <c r="X18" s="313"/>
      <c r="Y18" s="307"/>
      <c r="Z18" s="308"/>
      <c r="AA18" s="308"/>
      <c r="AB18" s="308"/>
      <c r="AC18" s="309"/>
    </row>
    <row r="19" spans="1:12" ht="13.5">
      <c r="A19" s="63"/>
      <c r="B19" s="63"/>
      <c r="C19" s="63"/>
      <c r="D19" s="63"/>
      <c r="E19" s="63"/>
      <c r="F19" s="63"/>
      <c r="G19" s="63"/>
      <c r="H19" s="63"/>
      <c r="I19" s="63"/>
      <c r="J19" s="63"/>
      <c r="K19" s="63"/>
      <c r="L19" s="63"/>
    </row>
    <row r="20" spans="1:29" ht="14.25" thickBot="1">
      <c r="A20" s="52">
        <v>4</v>
      </c>
      <c r="B20" s="52" t="s">
        <v>166</v>
      </c>
      <c r="C20" s="52">
        <f>C4</f>
        <v>17</v>
      </c>
      <c r="D20" s="52" t="s">
        <v>167</v>
      </c>
      <c r="E20" s="52" t="s">
        <v>168</v>
      </c>
      <c r="F20" s="52" t="s">
        <v>176</v>
      </c>
      <c r="G20" s="52" t="s">
        <v>169</v>
      </c>
      <c r="H20" s="52"/>
      <c r="I20" s="53" t="s">
        <v>170</v>
      </c>
      <c r="J20" s="52"/>
      <c r="K20" s="277" t="s">
        <v>195</v>
      </c>
      <c r="L20" s="277"/>
      <c r="M20" s="277"/>
      <c r="N20" s="277"/>
      <c r="O20" s="277"/>
      <c r="P20" s="277"/>
      <c r="Q20" s="277"/>
      <c r="R20" s="277"/>
      <c r="S20" s="277"/>
      <c r="T20" s="53" t="s">
        <v>171</v>
      </c>
      <c r="U20" s="52"/>
      <c r="V20" s="52"/>
      <c r="W20" s="278" t="s">
        <v>196</v>
      </c>
      <c r="X20" s="278"/>
      <c r="Y20" s="278"/>
      <c r="Z20" s="278"/>
      <c r="AA20" s="278"/>
      <c r="AB20" s="278"/>
      <c r="AC20" s="52"/>
    </row>
    <row r="21" spans="1:29" ht="13.5">
      <c r="A21" s="279" t="s">
        <v>172</v>
      </c>
      <c r="B21" s="281" t="s">
        <v>173</v>
      </c>
      <c r="C21" s="282"/>
      <c r="D21" s="283"/>
      <c r="E21" s="287" t="s">
        <v>174</v>
      </c>
      <c r="F21" s="288"/>
      <c r="G21" s="288"/>
      <c r="H21" s="288"/>
      <c r="I21" s="288"/>
      <c r="J21" s="288"/>
      <c r="K21" s="288"/>
      <c r="L21" s="288"/>
      <c r="M21" s="288"/>
      <c r="N21" s="288"/>
      <c r="O21" s="288"/>
      <c r="P21" s="288"/>
      <c r="Q21" s="288"/>
      <c r="R21" s="288"/>
      <c r="S21" s="288"/>
      <c r="T21" s="287" t="s">
        <v>175</v>
      </c>
      <c r="U21" s="288"/>
      <c r="V21" s="288"/>
      <c r="W21" s="288"/>
      <c r="X21" s="288"/>
      <c r="Y21" s="288"/>
      <c r="Z21" s="288"/>
      <c r="AA21" s="288"/>
      <c r="AB21" s="288"/>
      <c r="AC21" s="291"/>
    </row>
    <row r="22" spans="1:29" ht="14.25" thickBot="1">
      <c r="A22" s="280"/>
      <c r="B22" s="284"/>
      <c r="C22" s="285"/>
      <c r="D22" s="286"/>
      <c r="E22" s="289"/>
      <c r="F22" s="290"/>
      <c r="G22" s="290"/>
      <c r="H22" s="290"/>
      <c r="I22" s="290"/>
      <c r="J22" s="290"/>
      <c r="K22" s="290"/>
      <c r="L22" s="290"/>
      <c r="M22" s="290"/>
      <c r="N22" s="290"/>
      <c r="O22" s="290"/>
      <c r="P22" s="290"/>
      <c r="Q22" s="290"/>
      <c r="R22" s="290"/>
      <c r="S22" s="290"/>
      <c r="T22" s="292" t="s">
        <v>183</v>
      </c>
      <c r="U22" s="292"/>
      <c r="V22" s="292"/>
      <c r="W22" s="292"/>
      <c r="X22" s="292"/>
      <c r="Y22" s="289" t="s">
        <v>184</v>
      </c>
      <c r="Z22" s="290"/>
      <c r="AA22" s="290"/>
      <c r="AB22" s="290"/>
      <c r="AC22" s="293"/>
    </row>
    <row r="23" spans="1:29" ht="14.25" thickTop="1">
      <c r="A23" s="55">
        <v>1</v>
      </c>
      <c r="B23" s="303"/>
      <c r="C23" s="270"/>
      <c r="D23" s="304"/>
      <c r="E23" s="305" t="s">
        <v>196</v>
      </c>
      <c r="F23" s="306"/>
      <c r="G23" s="306"/>
      <c r="H23" s="306"/>
      <c r="I23" s="306"/>
      <c r="J23" s="270">
        <v>0</v>
      </c>
      <c r="K23" s="270"/>
      <c r="L23" s="56" t="s">
        <v>182</v>
      </c>
      <c r="M23" s="270">
        <v>2</v>
      </c>
      <c r="N23" s="270"/>
      <c r="O23" s="270" t="s">
        <v>190</v>
      </c>
      <c r="P23" s="270"/>
      <c r="Q23" s="270"/>
      <c r="R23" s="270"/>
      <c r="S23" s="270"/>
      <c r="T23" s="271" t="str">
        <f>O24</f>
        <v>VALOR FC</v>
      </c>
      <c r="U23" s="271"/>
      <c r="V23" s="271"/>
      <c r="W23" s="271"/>
      <c r="X23" s="271"/>
      <c r="Y23" s="314" t="str">
        <f>E24</f>
        <v>清水第八SC</v>
      </c>
      <c r="Z23" s="273"/>
      <c r="AA23" s="273"/>
      <c r="AB23" s="273"/>
      <c r="AC23" s="274"/>
    </row>
    <row r="24" spans="1:29" ht="13.5">
      <c r="A24" s="57">
        <v>2</v>
      </c>
      <c r="B24" s="294"/>
      <c r="C24" s="295"/>
      <c r="D24" s="296"/>
      <c r="E24" s="297" t="s">
        <v>207</v>
      </c>
      <c r="F24" s="298"/>
      <c r="G24" s="298"/>
      <c r="H24" s="298"/>
      <c r="I24" s="298"/>
      <c r="J24" s="295">
        <v>0</v>
      </c>
      <c r="K24" s="295"/>
      <c r="L24" s="58" t="s">
        <v>182</v>
      </c>
      <c r="M24" s="295">
        <v>4</v>
      </c>
      <c r="N24" s="295"/>
      <c r="O24" s="295" t="s">
        <v>203</v>
      </c>
      <c r="P24" s="295"/>
      <c r="Q24" s="295"/>
      <c r="R24" s="295"/>
      <c r="S24" s="295"/>
      <c r="T24" s="299" t="str">
        <f>E23</f>
        <v>袖師SSS</v>
      </c>
      <c r="U24" s="300"/>
      <c r="V24" s="300"/>
      <c r="W24" s="300"/>
      <c r="X24" s="300"/>
      <c r="Y24" s="301" t="str">
        <f>O23</f>
        <v>興津SSS</v>
      </c>
      <c r="Z24" s="295"/>
      <c r="AA24" s="295"/>
      <c r="AB24" s="295"/>
      <c r="AC24" s="302"/>
    </row>
    <row r="25" spans="1:29" ht="13.5">
      <c r="A25" s="57">
        <v>3</v>
      </c>
      <c r="B25" s="294"/>
      <c r="C25" s="295"/>
      <c r="D25" s="296"/>
      <c r="E25" s="297"/>
      <c r="F25" s="298"/>
      <c r="G25" s="298"/>
      <c r="H25" s="298"/>
      <c r="I25" s="298"/>
      <c r="J25" s="295"/>
      <c r="K25" s="295"/>
      <c r="L25" s="58"/>
      <c r="M25" s="295"/>
      <c r="N25" s="295"/>
      <c r="O25" s="295"/>
      <c r="P25" s="295"/>
      <c r="Q25" s="295"/>
      <c r="R25" s="295"/>
      <c r="S25" s="295"/>
      <c r="T25" s="300"/>
      <c r="U25" s="300"/>
      <c r="V25" s="300"/>
      <c r="W25" s="300"/>
      <c r="X25" s="300"/>
      <c r="Y25" s="301"/>
      <c r="Z25" s="295"/>
      <c r="AA25" s="295"/>
      <c r="AB25" s="295"/>
      <c r="AC25" s="302"/>
    </row>
    <row r="26" spans="1:29" ht="14.25" thickBot="1">
      <c r="A26" s="59">
        <v>4</v>
      </c>
      <c r="B26" s="307"/>
      <c r="C26" s="308"/>
      <c r="D26" s="310"/>
      <c r="E26" s="311"/>
      <c r="F26" s="312"/>
      <c r="G26" s="312"/>
      <c r="H26" s="312"/>
      <c r="I26" s="312"/>
      <c r="J26" s="308"/>
      <c r="K26" s="308"/>
      <c r="L26" s="60"/>
      <c r="M26" s="308"/>
      <c r="N26" s="308"/>
      <c r="O26" s="308"/>
      <c r="P26" s="308"/>
      <c r="Q26" s="308"/>
      <c r="R26" s="308"/>
      <c r="S26" s="308"/>
      <c r="T26" s="313"/>
      <c r="U26" s="313"/>
      <c r="V26" s="313"/>
      <c r="W26" s="313"/>
      <c r="X26" s="313"/>
      <c r="Y26" s="307"/>
      <c r="Z26" s="308"/>
      <c r="AA26" s="308"/>
      <c r="AB26" s="308"/>
      <c r="AC26" s="309"/>
    </row>
    <row r="27" spans="1:12" ht="13.5">
      <c r="A27" s="63"/>
      <c r="B27" s="63"/>
      <c r="C27" s="63"/>
      <c r="D27" s="63"/>
      <c r="E27" s="63"/>
      <c r="F27" s="63"/>
      <c r="G27" s="63"/>
      <c r="H27" s="63"/>
      <c r="I27" s="63"/>
      <c r="J27" s="63"/>
      <c r="K27" s="63"/>
      <c r="L27" s="63"/>
    </row>
    <row r="28" spans="1:29" ht="14.25" thickBot="1">
      <c r="A28" s="52">
        <v>4</v>
      </c>
      <c r="B28" s="52" t="s">
        <v>166</v>
      </c>
      <c r="C28" s="52">
        <f>C4</f>
        <v>17</v>
      </c>
      <c r="D28" s="52" t="s">
        <v>167</v>
      </c>
      <c r="E28" s="52" t="s">
        <v>168</v>
      </c>
      <c r="F28" s="52" t="s">
        <v>176</v>
      </c>
      <c r="G28" s="52" t="s">
        <v>169</v>
      </c>
      <c r="H28" s="52"/>
      <c r="I28" s="53" t="s">
        <v>170</v>
      </c>
      <c r="J28" s="52"/>
      <c r="K28" s="277" t="s">
        <v>216</v>
      </c>
      <c r="L28" s="277"/>
      <c r="M28" s="277"/>
      <c r="N28" s="277"/>
      <c r="O28" s="277"/>
      <c r="P28" s="277"/>
      <c r="Q28" s="277"/>
      <c r="R28" s="277"/>
      <c r="S28" s="277"/>
      <c r="T28" s="53" t="s">
        <v>171</v>
      </c>
      <c r="U28" s="52"/>
      <c r="V28" s="52"/>
      <c r="W28" s="278" t="s">
        <v>208</v>
      </c>
      <c r="X28" s="278"/>
      <c r="Y28" s="278"/>
      <c r="Z28" s="278"/>
      <c r="AA28" s="278"/>
      <c r="AB28" s="278"/>
      <c r="AC28" s="52"/>
    </row>
    <row r="29" spans="1:29" ht="13.5">
      <c r="A29" s="279" t="s">
        <v>172</v>
      </c>
      <c r="B29" s="281" t="s">
        <v>173</v>
      </c>
      <c r="C29" s="282"/>
      <c r="D29" s="283"/>
      <c r="E29" s="287" t="s">
        <v>174</v>
      </c>
      <c r="F29" s="288"/>
      <c r="G29" s="288"/>
      <c r="H29" s="288"/>
      <c r="I29" s="288"/>
      <c r="J29" s="288"/>
      <c r="K29" s="288"/>
      <c r="L29" s="288"/>
      <c r="M29" s="288"/>
      <c r="N29" s="288"/>
      <c r="O29" s="288"/>
      <c r="P29" s="288"/>
      <c r="Q29" s="288"/>
      <c r="R29" s="288"/>
      <c r="S29" s="288"/>
      <c r="T29" s="287" t="s">
        <v>175</v>
      </c>
      <c r="U29" s="288"/>
      <c r="V29" s="288"/>
      <c r="W29" s="288"/>
      <c r="X29" s="288"/>
      <c r="Y29" s="288"/>
      <c r="Z29" s="288"/>
      <c r="AA29" s="288"/>
      <c r="AB29" s="288"/>
      <c r="AC29" s="291"/>
    </row>
    <row r="30" spans="1:29" ht="14.25" thickBot="1">
      <c r="A30" s="280"/>
      <c r="B30" s="284"/>
      <c r="C30" s="285"/>
      <c r="D30" s="286"/>
      <c r="E30" s="289"/>
      <c r="F30" s="290"/>
      <c r="G30" s="290"/>
      <c r="H30" s="290"/>
      <c r="I30" s="290"/>
      <c r="J30" s="290"/>
      <c r="K30" s="290"/>
      <c r="L30" s="290"/>
      <c r="M30" s="290"/>
      <c r="N30" s="290"/>
      <c r="O30" s="290"/>
      <c r="P30" s="290"/>
      <c r="Q30" s="290"/>
      <c r="R30" s="290"/>
      <c r="S30" s="290"/>
      <c r="T30" s="292" t="s">
        <v>183</v>
      </c>
      <c r="U30" s="292"/>
      <c r="V30" s="292"/>
      <c r="W30" s="292"/>
      <c r="X30" s="292"/>
      <c r="Y30" s="289" t="s">
        <v>184</v>
      </c>
      <c r="Z30" s="290"/>
      <c r="AA30" s="290"/>
      <c r="AB30" s="290"/>
      <c r="AC30" s="293"/>
    </row>
    <row r="31" spans="1:29" ht="14.25" thickTop="1">
      <c r="A31" s="55">
        <v>1</v>
      </c>
      <c r="B31" s="303"/>
      <c r="C31" s="270"/>
      <c r="D31" s="304"/>
      <c r="E31" s="305" t="s">
        <v>210</v>
      </c>
      <c r="F31" s="306"/>
      <c r="G31" s="306"/>
      <c r="H31" s="306"/>
      <c r="I31" s="306"/>
      <c r="J31" s="270">
        <v>0</v>
      </c>
      <c r="K31" s="270"/>
      <c r="L31" s="56" t="s">
        <v>182</v>
      </c>
      <c r="M31" s="270">
        <v>1</v>
      </c>
      <c r="N31" s="270"/>
      <c r="O31" s="270" t="s">
        <v>205</v>
      </c>
      <c r="P31" s="270"/>
      <c r="Q31" s="270"/>
      <c r="R31" s="270"/>
      <c r="S31" s="270"/>
      <c r="T31" s="271" t="str">
        <f>O32</f>
        <v>辻SSS</v>
      </c>
      <c r="U31" s="271"/>
      <c r="V31" s="271"/>
      <c r="W31" s="271"/>
      <c r="X31" s="271"/>
      <c r="Y31" s="314" t="str">
        <f>E32</f>
        <v>有度FC</v>
      </c>
      <c r="Z31" s="273"/>
      <c r="AA31" s="273"/>
      <c r="AB31" s="273"/>
      <c r="AC31" s="274"/>
    </row>
    <row r="32" spans="1:29" ht="13.5">
      <c r="A32" s="57">
        <v>2</v>
      </c>
      <c r="B32" s="294"/>
      <c r="C32" s="295"/>
      <c r="D32" s="296"/>
      <c r="E32" s="297" t="s">
        <v>217</v>
      </c>
      <c r="F32" s="298"/>
      <c r="G32" s="298"/>
      <c r="H32" s="298"/>
      <c r="I32" s="298"/>
      <c r="J32" s="295">
        <v>2</v>
      </c>
      <c r="K32" s="295"/>
      <c r="L32" s="58" t="s">
        <v>182</v>
      </c>
      <c r="M32" s="295">
        <v>1</v>
      </c>
      <c r="N32" s="295"/>
      <c r="O32" s="295" t="s">
        <v>208</v>
      </c>
      <c r="P32" s="295"/>
      <c r="Q32" s="295"/>
      <c r="R32" s="295"/>
      <c r="S32" s="295"/>
      <c r="T32" s="299" t="str">
        <f>E31</f>
        <v>江尻SSS</v>
      </c>
      <c r="U32" s="300"/>
      <c r="V32" s="300"/>
      <c r="W32" s="300"/>
      <c r="X32" s="300"/>
      <c r="Y32" s="301" t="str">
        <f>O31</f>
        <v>清水北SSS</v>
      </c>
      <c r="Z32" s="295"/>
      <c r="AA32" s="295"/>
      <c r="AB32" s="295"/>
      <c r="AC32" s="302"/>
    </row>
    <row r="33" spans="1:29" ht="13.5">
      <c r="A33" s="57">
        <v>3</v>
      </c>
      <c r="B33" s="294"/>
      <c r="C33" s="295"/>
      <c r="D33" s="296"/>
      <c r="E33" s="297"/>
      <c r="F33" s="298"/>
      <c r="G33" s="298"/>
      <c r="H33" s="298"/>
      <c r="I33" s="298"/>
      <c r="J33" s="295"/>
      <c r="K33" s="295"/>
      <c r="L33" s="58"/>
      <c r="M33" s="295"/>
      <c r="N33" s="295"/>
      <c r="O33" s="295"/>
      <c r="P33" s="295"/>
      <c r="Q33" s="295"/>
      <c r="R33" s="295"/>
      <c r="S33" s="295"/>
      <c r="T33" s="300"/>
      <c r="U33" s="300"/>
      <c r="V33" s="300"/>
      <c r="W33" s="300"/>
      <c r="X33" s="300"/>
      <c r="Y33" s="301"/>
      <c r="Z33" s="295"/>
      <c r="AA33" s="295"/>
      <c r="AB33" s="295"/>
      <c r="AC33" s="302"/>
    </row>
    <row r="34" spans="1:29" ht="14.25" thickBot="1">
      <c r="A34" s="59">
        <v>4</v>
      </c>
      <c r="B34" s="307"/>
      <c r="C34" s="308"/>
      <c r="D34" s="310"/>
      <c r="E34" s="311"/>
      <c r="F34" s="312"/>
      <c r="G34" s="312"/>
      <c r="H34" s="312"/>
      <c r="I34" s="312"/>
      <c r="J34" s="308"/>
      <c r="K34" s="308"/>
      <c r="L34" s="60"/>
      <c r="M34" s="308"/>
      <c r="N34" s="308"/>
      <c r="O34" s="308"/>
      <c r="P34" s="308"/>
      <c r="Q34" s="308"/>
      <c r="R34" s="308"/>
      <c r="S34" s="308"/>
      <c r="T34" s="313"/>
      <c r="U34" s="313"/>
      <c r="V34" s="313"/>
      <c r="W34" s="313"/>
      <c r="X34" s="313"/>
      <c r="Y34" s="307"/>
      <c r="Z34" s="308"/>
      <c r="AA34" s="308"/>
      <c r="AB34" s="308"/>
      <c r="AC34" s="309"/>
    </row>
  </sheetData>
  <sheetProtection/>
  <mergeCells count="146">
    <mergeCell ref="Y33:AC33"/>
    <mergeCell ref="B34:D34"/>
    <mergeCell ref="E34:I34"/>
    <mergeCell ref="J34:K34"/>
    <mergeCell ref="M34:N34"/>
    <mergeCell ref="O34:S34"/>
    <mergeCell ref="T34:X34"/>
    <mergeCell ref="Y34:AC34"/>
    <mergeCell ref="B33:D33"/>
    <mergeCell ref="E33:I33"/>
    <mergeCell ref="J33:K33"/>
    <mergeCell ref="M33:N33"/>
    <mergeCell ref="O33:S33"/>
    <mergeCell ref="T33:X33"/>
    <mergeCell ref="Y31:AC31"/>
    <mergeCell ref="B32:D32"/>
    <mergeCell ref="E32:I32"/>
    <mergeCell ref="J32:K32"/>
    <mergeCell ref="M32:N32"/>
    <mergeCell ref="O32:S32"/>
    <mergeCell ref="T32:X32"/>
    <mergeCell ref="Y32:AC32"/>
    <mergeCell ref="B31:D31"/>
    <mergeCell ref="E31:I31"/>
    <mergeCell ref="J31:K31"/>
    <mergeCell ref="M31:N31"/>
    <mergeCell ref="O31:S31"/>
    <mergeCell ref="T31:X31"/>
    <mergeCell ref="K28:S28"/>
    <mergeCell ref="W28:AB28"/>
    <mergeCell ref="A29:A30"/>
    <mergeCell ref="B29:D30"/>
    <mergeCell ref="E29:S30"/>
    <mergeCell ref="T29:AC29"/>
    <mergeCell ref="T30:X30"/>
    <mergeCell ref="Y30:AC30"/>
    <mergeCell ref="Y25:AC25"/>
    <mergeCell ref="B26:D26"/>
    <mergeCell ref="E26:I26"/>
    <mergeCell ref="J26:K26"/>
    <mergeCell ref="M26:N26"/>
    <mergeCell ref="O26:S26"/>
    <mergeCell ref="T26:X26"/>
    <mergeCell ref="Y26:AC26"/>
    <mergeCell ref="B25:D25"/>
    <mergeCell ref="E25:I25"/>
    <mergeCell ref="J25:K25"/>
    <mergeCell ref="M25:N25"/>
    <mergeCell ref="O25:S25"/>
    <mergeCell ref="T25:X25"/>
    <mergeCell ref="Y23:AC23"/>
    <mergeCell ref="B24:D24"/>
    <mergeCell ref="E24:I24"/>
    <mergeCell ref="J24:K24"/>
    <mergeCell ref="M24:N24"/>
    <mergeCell ref="O24:S24"/>
    <mergeCell ref="T24:X24"/>
    <mergeCell ref="Y24:AC24"/>
    <mergeCell ref="B23:D23"/>
    <mergeCell ref="E23:I23"/>
    <mergeCell ref="J23:K23"/>
    <mergeCell ref="M23:N23"/>
    <mergeCell ref="O23:S23"/>
    <mergeCell ref="T23:X23"/>
    <mergeCell ref="K20:S20"/>
    <mergeCell ref="W20:AB20"/>
    <mergeCell ref="A21:A22"/>
    <mergeCell ref="B21:D22"/>
    <mergeCell ref="E21:S22"/>
    <mergeCell ref="T21:AC21"/>
    <mergeCell ref="T22:X22"/>
    <mergeCell ref="Y22:AC22"/>
    <mergeCell ref="Y17:AC17"/>
    <mergeCell ref="B18:D18"/>
    <mergeCell ref="E18:I18"/>
    <mergeCell ref="J18:K18"/>
    <mergeCell ref="M18:N18"/>
    <mergeCell ref="O18:S18"/>
    <mergeCell ref="T18:X18"/>
    <mergeCell ref="Y18:AC18"/>
    <mergeCell ref="B17:D17"/>
    <mergeCell ref="E17:I17"/>
    <mergeCell ref="J17:K17"/>
    <mergeCell ref="M17:N17"/>
    <mergeCell ref="O17:S17"/>
    <mergeCell ref="T17:X17"/>
    <mergeCell ref="Y15:AC15"/>
    <mergeCell ref="B16:D16"/>
    <mergeCell ref="E16:I16"/>
    <mergeCell ref="J16:K16"/>
    <mergeCell ref="M16:N16"/>
    <mergeCell ref="O16:S16"/>
    <mergeCell ref="T16:X16"/>
    <mergeCell ref="Y16:AC16"/>
    <mergeCell ref="B15:D15"/>
    <mergeCell ref="E15:I15"/>
    <mergeCell ref="J15:K15"/>
    <mergeCell ref="M15:N15"/>
    <mergeCell ref="O15:S15"/>
    <mergeCell ref="T15:X15"/>
    <mergeCell ref="K12:S12"/>
    <mergeCell ref="W12:AB12"/>
    <mergeCell ref="A13:A14"/>
    <mergeCell ref="B13:D14"/>
    <mergeCell ref="E13:S14"/>
    <mergeCell ref="T13:AC13"/>
    <mergeCell ref="T14:X14"/>
    <mergeCell ref="Y14:AC14"/>
    <mergeCell ref="Y9:AC9"/>
    <mergeCell ref="B10:D10"/>
    <mergeCell ref="E10:I10"/>
    <mergeCell ref="J10:K10"/>
    <mergeCell ref="M10:N10"/>
    <mergeCell ref="O10:S10"/>
    <mergeCell ref="T10:X10"/>
    <mergeCell ref="Y10:AC10"/>
    <mergeCell ref="B9:D9"/>
    <mergeCell ref="E9:I9"/>
    <mergeCell ref="J9:K9"/>
    <mergeCell ref="M9:N9"/>
    <mergeCell ref="O9:S9"/>
    <mergeCell ref="T9:X9"/>
    <mergeCell ref="Y7:AC7"/>
    <mergeCell ref="B8:D8"/>
    <mergeCell ref="E8:I8"/>
    <mergeCell ref="J8:K8"/>
    <mergeCell ref="M8:N8"/>
    <mergeCell ref="O8:S8"/>
    <mergeCell ref="T8:X8"/>
    <mergeCell ref="Y8:AC8"/>
    <mergeCell ref="B7:D7"/>
    <mergeCell ref="E7:I7"/>
    <mergeCell ref="J7:K7"/>
    <mergeCell ref="M7:N7"/>
    <mergeCell ref="O7:S7"/>
    <mergeCell ref="T7:X7"/>
    <mergeCell ref="A1:AB1"/>
    <mergeCell ref="A3:AB3"/>
    <mergeCell ref="K4:S4"/>
    <mergeCell ref="W4:AB4"/>
    <mergeCell ref="A5:A6"/>
    <mergeCell ref="B5:D6"/>
    <mergeCell ref="E5:S6"/>
    <mergeCell ref="T5:AC5"/>
    <mergeCell ref="T6:X6"/>
    <mergeCell ref="Y6:AC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AC50"/>
  <sheetViews>
    <sheetView zoomScalePageLayoutView="0" workbookViewId="0" topLeftCell="A10">
      <selection activeCell="AE20" sqref="AE20"/>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9" ht="18.75">
      <c r="A3" s="276" t="s">
        <v>223</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49"/>
    </row>
    <row r="4" spans="1:29" ht="14.25" thickBot="1">
      <c r="A4" s="68">
        <v>4</v>
      </c>
      <c r="B4" s="68" t="s">
        <v>166</v>
      </c>
      <c r="C4" s="68">
        <v>24</v>
      </c>
      <c r="D4" s="68" t="s">
        <v>167</v>
      </c>
      <c r="E4" s="68" t="s">
        <v>168</v>
      </c>
      <c r="F4" s="68" t="s">
        <v>176</v>
      </c>
      <c r="G4" s="68" t="s">
        <v>169</v>
      </c>
      <c r="H4" s="68"/>
      <c r="I4" s="69" t="s">
        <v>170</v>
      </c>
      <c r="J4" s="68"/>
      <c r="K4" s="315" t="s">
        <v>188</v>
      </c>
      <c r="L4" s="315"/>
      <c r="M4" s="315"/>
      <c r="N4" s="315"/>
      <c r="O4" s="315"/>
      <c r="P4" s="315"/>
      <c r="Q4" s="315"/>
      <c r="R4" s="315"/>
      <c r="S4" s="315"/>
      <c r="T4" s="69" t="s">
        <v>171</v>
      </c>
      <c r="U4" s="68"/>
      <c r="V4" s="68"/>
      <c r="W4" s="316" t="s">
        <v>219</v>
      </c>
      <c r="X4" s="316"/>
      <c r="Y4" s="316"/>
      <c r="Z4" s="316"/>
      <c r="AA4" s="316"/>
      <c r="AB4" s="316"/>
      <c r="AC4" s="68"/>
    </row>
    <row r="5" spans="1:29" ht="13.5">
      <c r="A5" s="317" t="s">
        <v>172</v>
      </c>
      <c r="B5" s="319" t="s">
        <v>173</v>
      </c>
      <c r="C5" s="320"/>
      <c r="D5" s="321"/>
      <c r="E5" s="325" t="s">
        <v>174</v>
      </c>
      <c r="F5" s="326"/>
      <c r="G5" s="326"/>
      <c r="H5" s="326"/>
      <c r="I5" s="326"/>
      <c r="J5" s="326"/>
      <c r="K5" s="326"/>
      <c r="L5" s="326"/>
      <c r="M5" s="326"/>
      <c r="N5" s="326"/>
      <c r="O5" s="326"/>
      <c r="P5" s="326"/>
      <c r="Q5" s="326"/>
      <c r="R5" s="326"/>
      <c r="S5" s="326"/>
      <c r="T5" s="325" t="s">
        <v>175</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183</v>
      </c>
      <c r="U6" s="330"/>
      <c r="V6" s="330"/>
      <c r="W6" s="330"/>
      <c r="X6" s="330"/>
      <c r="Y6" s="327" t="s">
        <v>184</v>
      </c>
      <c r="Z6" s="328"/>
      <c r="AA6" s="328"/>
      <c r="AB6" s="328"/>
      <c r="AC6" s="331"/>
    </row>
    <row r="7" spans="1:29" ht="14.25" thickTop="1">
      <c r="A7" s="71">
        <v>1</v>
      </c>
      <c r="B7" s="337"/>
      <c r="C7" s="338"/>
      <c r="D7" s="339"/>
      <c r="E7" s="340" t="s">
        <v>178</v>
      </c>
      <c r="F7" s="341"/>
      <c r="G7" s="341"/>
      <c r="H7" s="341"/>
      <c r="I7" s="341"/>
      <c r="J7" s="338">
        <v>7</v>
      </c>
      <c r="K7" s="338"/>
      <c r="L7" s="72" t="s">
        <v>179</v>
      </c>
      <c r="M7" s="338">
        <v>0</v>
      </c>
      <c r="N7" s="338"/>
      <c r="O7" s="338" t="s">
        <v>219</v>
      </c>
      <c r="P7" s="338"/>
      <c r="Q7" s="338"/>
      <c r="R7" s="338"/>
      <c r="S7" s="338"/>
      <c r="T7" s="342" t="str">
        <f>O8</f>
        <v>入江SSS</v>
      </c>
      <c r="U7" s="342"/>
      <c r="V7" s="342"/>
      <c r="W7" s="342"/>
      <c r="X7" s="342"/>
      <c r="Y7" s="343" t="str">
        <f>E8</f>
        <v>高部JFC</v>
      </c>
      <c r="Z7" s="344"/>
      <c r="AA7" s="344"/>
      <c r="AB7" s="344"/>
      <c r="AC7" s="345"/>
    </row>
    <row r="8" spans="1:29" ht="13.5">
      <c r="A8" s="73">
        <v>2</v>
      </c>
      <c r="B8" s="346"/>
      <c r="C8" s="335"/>
      <c r="D8" s="347"/>
      <c r="E8" s="348" t="s">
        <v>181</v>
      </c>
      <c r="F8" s="349"/>
      <c r="G8" s="349"/>
      <c r="H8" s="349"/>
      <c r="I8" s="349"/>
      <c r="J8" s="335">
        <v>11</v>
      </c>
      <c r="K8" s="335"/>
      <c r="L8" s="74" t="s">
        <v>182</v>
      </c>
      <c r="M8" s="335">
        <v>0</v>
      </c>
      <c r="N8" s="335"/>
      <c r="O8" s="335" t="s">
        <v>206</v>
      </c>
      <c r="P8" s="335"/>
      <c r="Q8" s="335"/>
      <c r="R8" s="335"/>
      <c r="S8" s="335"/>
      <c r="T8" s="332" t="str">
        <f>E7</f>
        <v>SALFUS oRs</v>
      </c>
      <c r="U8" s="333"/>
      <c r="V8" s="333"/>
      <c r="W8" s="333"/>
      <c r="X8" s="333"/>
      <c r="Y8" s="334" t="str">
        <f>O7</f>
        <v>庵原SC</v>
      </c>
      <c r="Z8" s="335"/>
      <c r="AA8" s="335"/>
      <c r="AB8" s="335"/>
      <c r="AC8" s="336"/>
    </row>
    <row r="9" spans="1:29" ht="13.5">
      <c r="A9" s="73">
        <v>3</v>
      </c>
      <c r="B9" s="346"/>
      <c r="C9" s="335"/>
      <c r="D9" s="347"/>
      <c r="E9" s="348"/>
      <c r="F9" s="349"/>
      <c r="G9" s="349"/>
      <c r="H9" s="349"/>
      <c r="I9" s="349"/>
      <c r="J9" s="335"/>
      <c r="K9" s="335"/>
      <c r="L9" s="74"/>
      <c r="M9" s="335"/>
      <c r="N9" s="335"/>
      <c r="O9" s="335"/>
      <c r="P9" s="335"/>
      <c r="Q9" s="335"/>
      <c r="R9" s="335"/>
      <c r="S9" s="335"/>
      <c r="T9" s="333"/>
      <c r="U9" s="333"/>
      <c r="V9" s="333"/>
      <c r="W9" s="333"/>
      <c r="X9" s="333"/>
      <c r="Y9" s="334"/>
      <c r="Z9" s="335"/>
      <c r="AA9" s="335"/>
      <c r="AB9" s="335"/>
      <c r="AC9" s="336"/>
    </row>
    <row r="10" spans="1:29" ht="14.25" thickBot="1">
      <c r="A10" s="75">
        <v>4</v>
      </c>
      <c r="B10" s="350"/>
      <c r="C10" s="351"/>
      <c r="D10" s="352"/>
      <c r="E10" s="353"/>
      <c r="F10" s="354"/>
      <c r="G10" s="354"/>
      <c r="H10" s="354"/>
      <c r="I10" s="354"/>
      <c r="J10" s="351"/>
      <c r="K10" s="351"/>
      <c r="L10" s="76"/>
      <c r="M10" s="351"/>
      <c r="N10" s="351"/>
      <c r="O10" s="351"/>
      <c r="P10" s="351"/>
      <c r="Q10" s="351"/>
      <c r="R10" s="351"/>
      <c r="S10" s="351"/>
      <c r="T10" s="355"/>
      <c r="U10" s="355"/>
      <c r="V10" s="355"/>
      <c r="W10" s="355"/>
      <c r="X10" s="355"/>
      <c r="Y10" s="350"/>
      <c r="Z10" s="351"/>
      <c r="AA10" s="351"/>
      <c r="AB10" s="351"/>
      <c r="AC10" s="356"/>
    </row>
    <row r="11" spans="1:12" ht="13.5">
      <c r="A11" s="70"/>
      <c r="B11" s="70"/>
      <c r="C11" s="77"/>
      <c r="D11" s="77"/>
      <c r="E11" s="77"/>
      <c r="F11" s="77"/>
      <c r="G11" s="77"/>
      <c r="H11" s="78"/>
      <c r="I11" s="78"/>
      <c r="J11" s="70"/>
      <c r="K11" s="79"/>
      <c r="L11" s="80"/>
    </row>
    <row r="12" spans="1:29" ht="14.25" thickBot="1">
      <c r="A12" s="68">
        <v>4</v>
      </c>
      <c r="B12" s="68" t="s">
        <v>166</v>
      </c>
      <c r="C12" s="68">
        <f>C4</f>
        <v>24</v>
      </c>
      <c r="D12" s="68" t="s">
        <v>167</v>
      </c>
      <c r="E12" s="68" t="s">
        <v>168</v>
      </c>
      <c r="F12" s="68" t="s">
        <v>176</v>
      </c>
      <c r="G12" s="68" t="s">
        <v>169</v>
      </c>
      <c r="H12" s="68"/>
      <c r="I12" s="69" t="s">
        <v>170</v>
      </c>
      <c r="J12" s="68"/>
      <c r="K12" s="315" t="s">
        <v>195</v>
      </c>
      <c r="L12" s="315"/>
      <c r="M12" s="315"/>
      <c r="N12" s="315"/>
      <c r="O12" s="315"/>
      <c r="P12" s="315"/>
      <c r="Q12" s="315"/>
      <c r="R12" s="315"/>
      <c r="S12" s="315"/>
      <c r="T12" s="69" t="s">
        <v>171</v>
      </c>
      <c r="U12" s="68"/>
      <c r="V12" s="68"/>
      <c r="W12" s="316" t="s">
        <v>189</v>
      </c>
      <c r="X12" s="316"/>
      <c r="Y12" s="316"/>
      <c r="Z12" s="316"/>
      <c r="AA12" s="316"/>
      <c r="AB12" s="316"/>
      <c r="AC12" s="68"/>
    </row>
    <row r="13" spans="1:29" ht="13.5">
      <c r="A13" s="317" t="s">
        <v>172</v>
      </c>
      <c r="B13" s="319" t="s">
        <v>173</v>
      </c>
      <c r="C13" s="320"/>
      <c r="D13" s="321"/>
      <c r="E13" s="325" t="s">
        <v>174</v>
      </c>
      <c r="F13" s="326"/>
      <c r="G13" s="326"/>
      <c r="H13" s="326"/>
      <c r="I13" s="326"/>
      <c r="J13" s="326"/>
      <c r="K13" s="326"/>
      <c r="L13" s="326"/>
      <c r="M13" s="326"/>
      <c r="N13" s="326"/>
      <c r="O13" s="326"/>
      <c r="P13" s="326"/>
      <c r="Q13" s="326"/>
      <c r="R13" s="326"/>
      <c r="S13" s="326"/>
      <c r="T13" s="325" t="s">
        <v>175</v>
      </c>
      <c r="U13" s="326"/>
      <c r="V13" s="326"/>
      <c r="W13" s="326"/>
      <c r="X13" s="326"/>
      <c r="Y13" s="326"/>
      <c r="Z13" s="326"/>
      <c r="AA13" s="326"/>
      <c r="AB13" s="326"/>
      <c r="AC13" s="329"/>
    </row>
    <row r="14" spans="1:29" ht="14.25" thickBot="1">
      <c r="A14" s="318"/>
      <c r="B14" s="322"/>
      <c r="C14" s="323"/>
      <c r="D14" s="324"/>
      <c r="E14" s="327"/>
      <c r="F14" s="328"/>
      <c r="G14" s="328"/>
      <c r="H14" s="328"/>
      <c r="I14" s="328"/>
      <c r="J14" s="328"/>
      <c r="K14" s="328"/>
      <c r="L14" s="328"/>
      <c r="M14" s="328"/>
      <c r="N14" s="328"/>
      <c r="O14" s="328"/>
      <c r="P14" s="328"/>
      <c r="Q14" s="328"/>
      <c r="R14" s="328"/>
      <c r="S14" s="328"/>
      <c r="T14" s="330" t="s">
        <v>183</v>
      </c>
      <c r="U14" s="330"/>
      <c r="V14" s="330"/>
      <c r="W14" s="330"/>
      <c r="X14" s="330"/>
      <c r="Y14" s="327" t="s">
        <v>184</v>
      </c>
      <c r="Z14" s="328"/>
      <c r="AA14" s="328"/>
      <c r="AB14" s="328"/>
      <c r="AC14" s="331"/>
    </row>
    <row r="15" spans="1:29" ht="14.25" thickTop="1">
      <c r="A15" s="71">
        <v>1</v>
      </c>
      <c r="B15" s="337"/>
      <c r="C15" s="338"/>
      <c r="D15" s="339"/>
      <c r="E15" s="340" t="s">
        <v>196</v>
      </c>
      <c r="F15" s="341"/>
      <c r="G15" s="341"/>
      <c r="H15" s="341"/>
      <c r="I15" s="341"/>
      <c r="J15" s="338">
        <v>0</v>
      </c>
      <c r="K15" s="338"/>
      <c r="L15" s="72" t="s">
        <v>182</v>
      </c>
      <c r="M15" s="338">
        <v>2</v>
      </c>
      <c r="N15" s="338"/>
      <c r="O15" s="338" t="s">
        <v>204</v>
      </c>
      <c r="P15" s="338"/>
      <c r="Q15" s="338"/>
      <c r="R15" s="338"/>
      <c r="S15" s="338"/>
      <c r="T15" s="342" t="str">
        <f>O16</f>
        <v>清水クラブSS</v>
      </c>
      <c r="U15" s="342"/>
      <c r="V15" s="342"/>
      <c r="W15" s="342"/>
      <c r="X15" s="342"/>
      <c r="Y15" s="343" t="str">
        <f>E16</f>
        <v>江尻SSS</v>
      </c>
      <c r="Z15" s="344"/>
      <c r="AA15" s="344"/>
      <c r="AB15" s="344"/>
      <c r="AC15" s="345"/>
    </row>
    <row r="16" spans="1:29" ht="13.5">
      <c r="A16" s="73">
        <v>2</v>
      </c>
      <c r="B16" s="346"/>
      <c r="C16" s="335"/>
      <c r="D16" s="347"/>
      <c r="E16" s="348" t="s">
        <v>210</v>
      </c>
      <c r="F16" s="349"/>
      <c r="G16" s="349"/>
      <c r="H16" s="349"/>
      <c r="I16" s="349"/>
      <c r="J16" s="335">
        <v>0</v>
      </c>
      <c r="K16" s="335"/>
      <c r="L16" s="74" t="s">
        <v>182</v>
      </c>
      <c r="M16" s="335">
        <v>13</v>
      </c>
      <c r="N16" s="335"/>
      <c r="O16" s="335" t="s">
        <v>233</v>
      </c>
      <c r="P16" s="335"/>
      <c r="Q16" s="335"/>
      <c r="R16" s="335"/>
      <c r="S16" s="335"/>
      <c r="T16" s="332" t="str">
        <f>E15</f>
        <v>袖師SSS</v>
      </c>
      <c r="U16" s="333"/>
      <c r="V16" s="333"/>
      <c r="W16" s="333"/>
      <c r="X16" s="333"/>
      <c r="Y16" s="334" t="str">
        <f>O15</f>
        <v>RISE SC</v>
      </c>
      <c r="Z16" s="335"/>
      <c r="AA16" s="335"/>
      <c r="AB16" s="335"/>
      <c r="AC16" s="336"/>
    </row>
    <row r="17" spans="1:29" ht="13.5">
      <c r="A17" s="73">
        <v>3</v>
      </c>
      <c r="B17" s="346"/>
      <c r="C17" s="335"/>
      <c r="D17" s="347"/>
      <c r="E17" s="348"/>
      <c r="F17" s="349"/>
      <c r="G17" s="349"/>
      <c r="H17" s="349"/>
      <c r="I17" s="349"/>
      <c r="J17" s="335"/>
      <c r="K17" s="335"/>
      <c r="L17" s="74"/>
      <c r="M17" s="335"/>
      <c r="N17" s="335"/>
      <c r="O17" s="335"/>
      <c r="P17" s="335"/>
      <c r="Q17" s="335"/>
      <c r="R17" s="335"/>
      <c r="S17" s="335"/>
      <c r="T17" s="333"/>
      <c r="U17" s="333"/>
      <c r="V17" s="333"/>
      <c r="W17" s="333"/>
      <c r="X17" s="333"/>
      <c r="Y17" s="334"/>
      <c r="Z17" s="335"/>
      <c r="AA17" s="335"/>
      <c r="AB17" s="335"/>
      <c r="AC17" s="336"/>
    </row>
    <row r="18" spans="1:29" ht="14.25" thickBot="1">
      <c r="A18" s="75">
        <v>4</v>
      </c>
      <c r="B18" s="350"/>
      <c r="C18" s="351"/>
      <c r="D18" s="352"/>
      <c r="E18" s="353"/>
      <c r="F18" s="354"/>
      <c r="G18" s="354"/>
      <c r="H18" s="354"/>
      <c r="I18" s="354"/>
      <c r="J18" s="351"/>
      <c r="K18" s="351"/>
      <c r="L18" s="76"/>
      <c r="M18" s="351"/>
      <c r="N18" s="351"/>
      <c r="O18" s="351"/>
      <c r="P18" s="351"/>
      <c r="Q18" s="351"/>
      <c r="R18" s="351"/>
      <c r="S18" s="351"/>
      <c r="T18" s="355"/>
      <c r="U18" s="355"/>
      <c r="V18" s="355"/>
      <c r="W18" s="355"/>
      <c r="X18" s="355"/>
      <c r="Y18" s="350"/>
      <c r="Z18" s="351"/>
      <c r="AA18" s="351"/>
      <c r="AB18" s="351"/>
      <c r="AC18" s="356"/>
    </row>
    <row r="19" spans="1:12" ht="13.5">
      <c r="A19" s="79"/>
      <c r="B19" s="79"/>
      <c r="C19" s="79"/>
      <c r="D19" s="79"/>
      <c r="E19" s="79"/>
      <c r="F19" s="79"/>
      <c r="G19" s="79"/>
      <c r="H19" s="79"/>
      <c r="I19" s="79"/>
      <c r="J19" s="79"/>
      <c r="K19" s="79"/>
      <c r="L19" s="79"/>
    </row>
    <row r="20" spans="1:29" ht="14.25" thickBot="1">
      <c r="A20" s="68">
        <v>4</v>
      </c>
      <c r="B20" s="68" t="s">
        <v>166</v>
      </c>
      <c r="C20" s="68">
        <f>C4</f>
        <v>24</v>
      </c>
      <c r="D20" s="68" t="s">
        <v>167</v>
      </c>
      <c r="E20" s="68" t="s">
        <v>168</v>
      </c>
      <c r="F20" s="68" t="s">
        <v>176</v>
      </c>
      <c r="G20" s="68" t="s">
        <v>169</v>
      </c>
      <c r="H20" s="68"/>
      <c r="I20" s="69" t="s">
        <v>170</v>
      </c>
      <c r="J20" s="68"/>
      <c r="K20" s="315" t="s">
        <v>200</v>
      </c>
      <c r="L20" s="315"/>
      <c r="M20" s="315"/>
      <c r="N20" s="315"/>
      <c r="O20" s="315"/>
      <c r="P20" s="315"/>
      <c r="Q20" s="315"/>
      <c r="R20" s="315"/>
      <c r="S20" s="315"/>
      <c r="T20" s="69" t="s">
        <v>171</v>
      </c>
      <c r="U20" s="68"/>
      <c r="V20" s="68"/>
      <c r="W20" s="316" t="s">
        <v>201</v>
      </c>
      <c r="X20" s="316"/>
      <c r="Y20" s="316"/>
      <c r="Z20" s="316"/>
      <c r="AA20" s="316"/>
      <c r="AB20" s="316"/>
      <c r="AC20" s="68"/>
    </row>
    <row r="21" spans="1:29" ht="13.5">
      <c r="A21" s="317" t="s">
        <v>172</v>
      </c>
      <c r="B21" s="319" t="s">
        <v>173</v>
      </c>
      <c r="C21" s="320"/>
      <c r="D21" s="321"/>
      <c r="E21" s="325" t="s">
        <v>174</v>
      </c>
      <c r="F21" s="326"/>
      <c r="G21" s="326"/>
      <c r="H21" s="326"/>
      <c r="I21" s="326"/>
      <c r="J21" s="326"/>
      <c r="K21" s="326"/>
      <c r="L21" s="326"/>
      <c r="M21" s="326"/>
      <c r="N21" s="326"/>
      <c r="O21" s="326"/>
      <c r="P21" s="326"/>
      <c r="Q21" s="326"/>
      <c r="R21" s="326"/>
      <c r="S21" s="326"/>
      <c r="T21" s="325" t="s">
        <v>175</v>
      </c>
      <c r="U21" s="326"/>
      <c r="V21" s="326"/>
      <c r="W21" s="326"/>
      <c r="X21" s="326"/>
      <c r="Y21" s="326"/>
      <c r="Z21" s="326"/>
      <c r="AA21" s="326"/>
      <c r="AB21" s="326"/>
      <c r="AC21" s="329"/>
    </row>
    <row r="22" spans="1:29" ht="14.25" thickBot="1">
      <c r="A22" s="318"/>
      <c r="B22" s="322"/>
      <c r="C22" s="323"/>
      <c r="D22" s="324"/>
      <c r="E22" s="327"/>
      <c r="F22" s="328"/>
      <c r="G22" s="328"/>
      <c r="H22" s="328"/>
      <c r="I22" s="328"/>
      <c r="J22" s="328"/>
      <c r="K22" s="328"/>
      <c r="L22" s="328"/>
      <c r="M22" s="328"/>
      <c r="N22" s="328"/>
      <c r="O22" s="328"/>
      <c r="P22" s="328"/>
      <c r="Q22" s="328"/>
      <c r="R22" s="328"/>
      <c r="S22" s="328"/>
      <c r="T22" s="330" t="s">
        <v>183</v>
      </c>
      <c r="U22" s="330"/>
      <c r="V22" s="330"/>
      <c r="W22" s="330"/>
      <c r="X22" s="330"/>
      <c r="Y22" s="327" t="s">
        <v>184</v>
      </c>
      <c r="Z22" s="328"/>
      <c r="AA22" s="328"/>
      <c r="AB22" s="328"/>
      <c r="AC22" s="331"/>
    </row>
    <row r="23" spans="1:29" ht="14.25" thickTop="1">
      <c r="A23" s="71">
        <v>1</v>
      </c>
      <c r="B23" s="337"/>
      <c r="C23" s="338"/>
      <c r="D23" s="339"/>
      <c r="E23" s="340" t="s">
        <v>211</v>
      </c>
      <c r="F23" s="341"/>
      <c r="G23" s="341"/>
      <c r="H23" s="341"/>
      <c r="I23" s="341"/>
      <c r="J23" s="338">
        <v>1</v>
      </c>
      <c r="K23" s="338"/>
      <c r="L23" s="72" t="s">
        <v>182</v>
      </c>
      <c r="M23" s="338">
        <v>1</v>
      </c>
      <c r="N23" s="338"/>
      <c r="O23" s="338" t="s">
        <v>208</v>
      </c>
      <c r="P23" s="338"/>
      <c r="Q23" s="338"/>
      <c r="R23" s="338"/>
      <c r="S23" s="338"/>
      <c r="T23" s="342" t="str">
        <f>O24</f>
        <v>駒越小SSS</v>
      </c>
      <c r="U23" s="342"/>
      <c r="V23" s="342"/>
      <c r="W23" s="342"/>
      <c r="X23" s="342"/>
      <c r="Y23" s="343" t="str">
        <f>E24</f>
        <v>T.S.C</v>
      </c>
      <c r="Z23" s="344"/>
      <c r="AA23" s="344"/>
      <c r="AB23" s="344"/>
      <c r="AC23" s="345"/>
    </row>
    <row r="24" spans="1:29" ht="13.5">
      <c r="A24" s="73">
        <v>2</v>
      </c>
      <c r="B24" s="346"/>
      <c r="C24" s="335"/>
      <c r="D24" s="347"/>
      <c r="E24" s="348" t="s">
        <v>191</v>
      </c>
      <c r="F24" s="349"/>
      <c r="G24" s="349"/>
      <c r="H24" s="349"/>
      <c r="I24" s="349"/>
      <c r="J24" s="335">
        <v>0</v>
      </c>
      <c r="K24" s="335"/>
      <c r="L24" s="74" t="s">
        <v>182</v>
      </c>
      <c r="M24" s="335">
        <v>10</v>
      </c>
      <c r="N24" s="335"/>
      <c r="O24" s="335" t="s">
        <v>201</v>
      </c>
      <c r="P24" s="335"/>
      <c r="Q24" s="335"/>
      <c r="R24" s="335"/>
      <c r="S24" s="335"/>
      <c r="T24" s="332" t="str">
        <f>E23</f>
        <v>岡小SSS</v>
      </c>
      <c r="U24" s="333"/>
      <c r="V24" s="333"/>
      <c r="W24" s="333"/>
      <c r="X24" s="333"/>
      <c r="Y24" s="334" t="str">
        <f>O23</f>
        <v>辻SSS</v>
      </c>
      <c r="Z24" s="335"/>
      <c r="AA24" s="335"/>
      <c r="AB24" s="335"/>
      <c r="AC24" s="336"/>
    </row>
    <row r="25" spans="1:29" ht="13.5">
      <c r="A25" s="73">
        <v>3</v>
      </c>
      <c r="B25" s="346"/>
      <c r="C25" s="335"/>
      <c r="D25" s="347"/>
      <c r="E25" s="348"/>
      <c r="F25" s="349"/>
      <c r="G25" s="349"/>
      <c r="H25" s="349"/>
      <c r="I25" s="349"/>
      <c r="J25" s="335"/>
      <c r="K25" s="335"/>
      <c r="L25" s="74"/>
      <c r="M25" s="335"/>
      <c r="N25" s="335"/>
      <c r="O25" s="335"/>
      <c r="P25" s="335"/>
      <c r="Q25" s="335"/>
      <c r="R25" s="335"/>
      <c r="S25" s="335"/>
      <c r="T25" s="333"/>
      <c r="U25" s="333"/>
      <c r="V25" s="333"/>
      <c r="W25" s="333"/>
      <c r="X25" s="333"/>
      <c r="Y25" s="334"/>
      <c r="Z25" s="335"/>
      <c r="AA25" s="335"/>
      <c r="AB25" s="335"/>
      <c r="AC25" s="336"/>
    </row>
    <row r="26" spans="1:29" ht="14.25" thickBot="1">
      <c r="A26" s="75">
        <v>4</v>
      </c>
      <c r="B26" s="350"/>
      <c r="C26" s="351"/>
      <c r="D26" s="352"/>
      <c r="E26" s="353"/>
      <c r="F26" s="354"/>
      <c r="G26" s="354"/>
      <c r="H26" s="354"/>
      <c r="I26" s="354"/>
      <c r="J26" s="351"/>
      <c r="K26" s="351"/>
      <c r="L26" s="76"/>
      <c r="M26" s="351"/>
      <c r="N26" s="351"/>
      <c r="O26" s="351"/>
      <c r="P26" s="351"/>
      <c r="Q26" s="351"/>
      <c r="R26" s="351"/>
      <c r="S26" s="351"/>
      <c r="T26" s="355"/>
      <c r="U26" s="355"/>
      <c r="V26" s="355"/>
      <c r="W26" s="355"/>
      <c r="X26" s="355"/>
      <c r="Y26" s="350"/>
      <c r="Z26" s="351"/>
      <c r="AA26" s="351"/>
      <c r="AB26" s="351"/>
      <c r="AC26" s="356"/>
    </row>
    <row r="27" spans="1:12" ht="13.5">
      <c r="A27" s="79"/>
      <c r="B27" s="79"/>
      <c r="C27" s="79"/>
      <c r="D27" s="79"/>
      <c r="E27" s="79"/>
      <c r="F27" s="79"/>
      <c r="G27" s="79"/>
      <c r="H27" s="79"/>
      <c r="I27" s="79"/>
      <c r="J27" s="79"/>
      <c r="K27" s="79"/>
      <c r="L27" s="79"/>
    </row>
    <row r="28" spans="1:29" ht="14.25" thickBot="1">
      <c r="A28" s="68">
        <v>4</v>
      </c>
      <c r="B28" s="68" t="s">
        <v>166</v>
      </c>
      <c r="C28" s="68">
        <f>C4</f>
        <v>24</v>
      </c>
      <c r="D28" s="68" t="s">
        <v>167</v>
      </c>
      <c r="E28" s="68" t="s">
        <v>168</v>
      </c>
      <c r="F28" s="68" t="s">
        <v>176</v>
      </c>
      <c r="G28" s="68" t="s">
        <v>169</v>
      </c>
      <c r="H28" s="68"/>
      <c r="I28" s="69" t="s">
        <v>170</v>
      </c>
      <c r="J28" s="68"/>
      <c r="K28" s="315" t="s">
        <v>187</v>
      </c>
      <c r="L28" s="315"/>
      <c r="M28" s="315"/>
      <c r="N28" s="315"/>
      <c r="O28" s="315"/>
      <c r="P28" s="315"/>
      <c r="Q28" s="315"/>
      <c r="R28" s="315"/>
      <c r="S28" s="315"/>
      <c r="T28" s="69" t="s">
        <v>171</v>
      </c>
      <c r="U28" s="68"/>
      <c r="V28" s="68"/>
      <c r="W28" s="316" t="s">
        <v>215</v>
      </c>
      <c r="X28" s="316"/>
      <c r="Y28" s="316"/>
      <c r="Z28" s="316"/>
      <c r="AA28" s="316"/>
      <c r="AB28" s="316"/>
      <c r="AC28" s="68"/>
    </row>
    <row r="29" spans="1:29" ht="13.5">
      <c r="A29" s="317" t="s">
        <v>172</v>
      </c>
      <c r="B29" s="319" t="s">
        <v>173</v>
      </c>
      <c r="C29" s="320"/>
      <c r="D29" s="321"/>
      <c r="E29" s="325" t="s">
        <v>174</v>
      </c>
      <c r="F29" s="326"/>
      <c r="G29" s="326"/>
      <c r="H29" s="326"/>
      <c r="I29" s="326"/>
      <c r="J29" s="326"/>
      <c r="K29" s="326"/>
      <c r="L29" s="326"/>
      <c r="M29" s="326"/>
      <c r="N29" s="326"/>
      <c r="O29" s="326"/>
      <c r="P29" s="326"/>
      <c r="Q29" s="326"/>
      <c r="R29" s="326"/>
      <c r="S29" s="326"/>
      <c r="T29" s="325" t="s">
        <v>175</v>
      </c>
      <c r="U29" s="326"/>
      <c r="V29" s="326"/>
      <c r="W29" s="326"/>
      <c r="X29" s="326"/>
      <c r="Y29" s="326"/>
      <c r="Z29" s="326"/>
      <c r="AA29" s="326"/>
      <c r="AB29" s="326"/>
      <c r="AC29" s="329"/>
    </row>
    <row r="30" spans="1:29" ht="14.25" thickBot="1">
      <c r="A30" s="318"/>
      <c r="B30" s="322"/>
      <c r="C30" s="323"/>
      <c r="D30" s="324"/>
      <c r="E30" s="327"/>
      <c r="F30" s="328"/>
      <c r="G30" s="328"/>
      <c r="H30" s="328"/>
      <c r="I30" s="328"/>
      <c r="J30" s="328"/>
      <c r="K30" s="328"/>
      <c r="L30" s="328"/>
      <c r="M30" s="328"/>
      <c r="N30" s="328"/>
      <c r="O30" s="328"/>
      <c r="P30" s="328"/>
      <c r="Q30" s="328"/>
      <c r="R30" s="328"/>
      <c r="S30" s="328"/>
      <c r="T30" s="330" t="s">
        <v>183</v>
      </c>
      <c r="U30" s="330"/>
      <c r="V30" s="330"/>
      <c r="W30" s="330"/>
      <c r="X30" s="330"/>
      <c r="Y30" s="327" t="s">
        <v>184</v>
      </c>
      <c r="Z30" s="328"/>
      <c r="AA30" s="328"/>
      <c r="AB30" s="328"/>
      <c r="AC30" s="331"/>
    </row>
    <row r="31" spans="1:29" ht="14.25" thickTop="1">
      <c r="A31" s="71">
        <v>1</v>
      </c>
      <c r="B31" s="337"/>
      <c r="C31" s="338"/>
      <c r="D31" s="339"/>
      <c r="E31" s="340" t="s">
        <v>198</v>
      </c>
      <c r="F31" s="341"/>
      <c r="G31" s="341"/>
      <c r="H31" s="341"/>
      <c r="I31" s="341"/>
      <c r="J31" s="338">
        <v>2</v>
      </c>
      <c r="K31" s="338"/>
      <c r="L31" s="72" t="s">
        <v>182</v>
      </c>
      <c r="M31" s="338">
        <v>5</v>
      </c>
      <c r="N31" s="338"/>
      <c r="O31" s="338" t="s">
        <v>215</v>
      </c>
      <c r="P31" s="338"/>
      <c r="Q31" s="338"/>
      <c r="R31" s="338"/>
      <c r="S31" s="338"/>
      <c r="T31" s="342" t="str">
        <f>O32</f>
        <v>清水プエルトSC</v>
      </c>
      <c r="U31" s="342"/>
      <c r="V31" s="342"/>
      <c r="W31" s="342"/>
      <c r="X31" s="342"/>
      <c r="Y31" s="343" t="str">
        <f>E32</f>
        <v>清水第八SC</v>
      </c>
      <c r="Z31" s="344"/>
      <c r="AA31" s="344"/>
      <c r="AB31" s="344"/>
      <c r="AC31" s="345"/>
    </row>
    <row r="32" spans="1:29" ht="13.5">
      <c r="A32" s="73">
        <v>2</v>
      </c>
      <c r="B32" s="346"/>
      <c r="C32" s="335"/>
      <c r="D32" s="347"/>
      <c r="E32" s="348" t="s">
        <v>207</v>
      </c>
      <c r="F32" s="349"/>
      <c r="G32" s="349"/>
      <c r="H32" s="349"/>
      <c r="I32" s="349"/>
      <c r="J32" s="335">
        <v>1</v>
      </c>
      <c r="K32" s="335"/>
      <c r="L32" s="74" t="s">
        <v>182</v>
      </c>
      <c r="M32" s="335">
        <v>1</v>
      </c>
      <c r="N32" s="335"/>
      <c r="O32" s="335" t="s">
        <v>202</v>
      </c>
      <c r="P32" s="335"/>
      <c r="Q32" s="335"/>
      <c r="R32" s="335"/>
      <c r="S32" s="335"/>
      <c r="T32" s="332" t="str">
        <f>E31</f>
        <v>飯田FSSS</v>
      </c>
      <c r="U32" s="333"/>
      <c r="V32" s="333"/>
      <c r="W32" s="333"/>
      <c r="X32" s="333"/>
      <c r="Y32" s="334" t="str">
        <f>O31</f>
        <v>由比SSS</v>
      </c>
      <c r="Z32" s="335"/>
      <c r="AA32" s="335"/>
      <c r="AB32" s="335"/>
      <c r="AC32" s="336"/>
    </row>
    <row r="33" spans="1:29" ht="13.5">
      <c r="A33" s="73">
        <v>3</v>
      </c>
      <c r="B33" s="346"/>
      <c r="C33" s="335"/>
      <c r="D33" s="347"/>
      <c r="E33" s="348"/>
      <c r="F33" s="349"/>
      <c r="G33" s="349"/>
      <c r="H33" s="349"/>
      <c r="I33" s="349"/>
      <c r="J33" s="335"/>
      <c r="K33" s="335"/>
      <c r="L33" s="74"/>
      <c r="M33" s="335"/>
      <c r="N33" s="335"/>
      <c r="O33" s="335"/>
      <c r="P33" s="335"/>
      <c r="Q33" s="335"/>
      <c r="R33" s="335"/>
      <c r="S33" s="335"/>
      <c r="T33" s="333"/>
      <c r="U33" s="333"/>
      <c r="V33" s="333"/>
      <c r="W33" s="333"/>
      <c r="X33" s="333"/>
      <c r="Y33" s="334"/>
      <c r="Z33" s="335"/>
      <c r="AA33" s="335"/>
      <c r="AB33" s="335"/>
      <c r="AC33" s="336"/>
    </row>
    <row r="34" spans="1:29" ht="14.25" thickBot="1">
      <c r="A34" s="75">
        <v>4</v>
      </c>
      <c r="B34" s="350"/>
      <c r="C34" s="351"/>
      <c r="D34" s="352"/>
      <c r="E34" s="353"/>
      <c r="F34" s="354"/>
      <c r="G34" s="354"/>
      <c r="H34" s="354"/>
      <c r="I34" s="354"/>
      <c r="J34" s="351"/>
      <c r="K34" s="351"/>
      <c r="L34" s="76"/>
      <c r="M34" s="351"/>
      <c r="N34" s="351"/>
      <c r="O34" s="351"/>
      <c r="P34" s="351"/>
      <c r="Q34" s="351"/>
      <c r="R34" s="351"/>
      <c r="S34" s="351"/>
      <c r="T34" s="355"/>
      <c r="U34" s="355"/>
      <c r="V34" s="355"/>
      <c r="W34" s="355"/>
      <c r="X34" s="355"/>
      <c r="Y34" s="350"/>
      <c r="Z34" s="351"/>
      <c r="AA34" s="351"/>
      <c r="AB34" s="351"/>
      <c r="AC34" s="356"/>
    </row>
    <row r="35" spans="1:12" ht="13.5">
      <c r="A35" s="79"/>
      <c r="B35" s="79"/>
      <c r="C35" s="79"/>
      <c r="D35" s="79"/>
      <c r="E35" s="79"/>
      <c r="F35" s="79"/>
      <c r="G35" s="79"/>
      <c r="H35" s="79"/>
      <c r="I35" s="79"/>
      <c r="J35" s="79"/>
      <c r="K35" s="79"/>
      <c r="L35" s="79"/>
    </row>
    <row r="36" spans="1:29" ht="14.25" thickBot="1">
      <c r="A36" s="68">
        <v>4</v>
      </c>
      <c r="B36" s="68" t="s">
        <v>166</v>
      </c>
      <c r="C36" s="68">
        <f>C4</f>
        <v>24</v>
      </c>
      <c r="D36" s="68" t="s">
        <v>167</v>
      </c>
      <c r="E36" s="68" t="s">
        <v>168</v>
      </c>
      <c r="F36" s="68" t="s">
        <v>176</v>
      </c>
      <c r="G36" s="68" t="s">
        <v>169</v>
      </c>
      <c r="H36" s="68"/>
      <c r="I36" s="69" t="s">
        <v>170</v>
      </c>
      <c r="J36" s="68"/>
      <c r="K36" s="315" t="s">
        <v>320</v>
      </c>
      <c r="L36" s="315"/>
      <c r="M36" s="315"/>
      <c r="N36" s="315"/>
      <c r="O36" s="315"/>
      <c r="P36" s="315"/>
      <c r="Q36" s="315"/>
      <c r="R36" s="315"/>
      <c r="S36" s="315"/>
      <c r="T36" s="69" t="s">
        <v>171</v>
      </c>
      <c r="U36" s="68"/>
      <c r="V36" s="68"/>
      <c r="W36" s="316" t="s">
        <v>214</v>
      </c>
      <c r="X36" s="316"/>
      <c r="Y36" s="316"/>
      <c r="Z36" s="316"/>
      <c r="AA36" s="316"/>
      <c r="AB36" s="316"/>
      <c r="AC36" s="68"/>
    </row>
    <row r="37" spans="1:29" ht="13.5">
      <c r="A37" s="317" t="s">
        <v>172</v>
      </c>
      <c r="B37" s="319" t="s">
        <v>173</v>
      </c>
      <c r="C37" s="320"/>
      <c r="D37" s="321"/>
      <c r="E37" s="325" t="s">
        <v>174</v>
      </c>
      <c r="F37" s="326"/>
      <c r="G37" s="326"/>
      <c r="H37" s="326"/>
      <c r="I37" s="326"/>
      <c r="J37" s="326"/>
      <c r="K37" s="326"/>
      <c r="L37" s="326"/>
      <c r="M37" s="326"/>
      <c r="N37" s="326"/>
      <c r="O37" s="326"/>
      <c r="P37" s="326"/>
      <c r="Q37" s="326"/>
      <c r="R37" s="326"/>
      <c r="S37" s="326"/>
      <c r="T37" s="325" t="s">
        <v>175</v>
      </c>
      <c r="U37" s="326"/>
      <c r="V37" s="326"/>
      <c r="W37" s="326"/>
      <c r="X37" s="326"/>
      <c r="Y37" s="326"/>
      <c r="Z37" s="326"/>
      <c r="AA37" s="326"/>
      <c r="AB37" s="326"/>
      <c r="AC37" s="329"/>
    </row>
    <row r="38" spans="1:29" ht="14.25" thickBot="1">
      <c r="A38" s="318"/>
      <c r="B38" s="322"/>
      <c r="C38" s="323"/>
      <c r="D38" s="324"/>
      <c r="E38" s="327"/>
      <c r="F38" s="328"/>
      <c r="G38" s="328"/>
      <c r="H38" s="328"/>
      <c r="I38" s="328"/>
      <c r="J38" s="328"/>
      <c r="K38" s="328"/>
      <c r="L38" s="328"/>
      <c r="M38" s="328"/>
      <c r="N38" s="328"/>
      <c r="O38" s="328"/>
      <c r="P38" s="328"/>
      <c r="Q38" s="328"/>
      <c r="R38" s="328"/>
      <c r="S38" s="328"/>
      <c r="T38" s="330" t="s">
        <v>183</v>
      </c>
      <c r="U38" s="330"/>
      <c r="V38" s="330"/>
      <c r="W38" s="330"/>
      <c r="X38" s="330"/>
      <c r="Y38" s="327" t="s">
        <v>184</v>
      </c>
      <c r="Z38" s="328"/>
      <c r="AA38" s="328"/>
      <c r="AB38" s="328"/>
      <c r="AC38" s="331"/>
    </row>
    <row r="39" spans="1:29" ht="14.25" thickTop="1">
      <c r="A39" s="71">
        <v>1</v>
      </c>
      <c r="B39" s="337"/>
      <c r="C39" s="338"/>
      <c r="D39" s="339"/>
      <c r="E39" s="340" t="s">
        <v>199</v>
      </c>
      <c r="F39" s="341"/>
      <c r="G39" s="341"/>
      <c r="H39" s="341"/>
      <c r="I39" s="341"/>
      <c r="J39" s="357">
        <v>2</v>
      </c>
      <c r="K39" s="357"/>
      <c r="L39" s="82" t="s">
        <v>179</v>
      </c>
      <c r="M39" s="357">
        <v>0</v>
      </c>
      <c r="N39" s="357"/>
      <c r="O39" s="357" t="s">
        <v>192</v>
      </c>
      <c r="P39" s="357"/>
      <c r="Q39" s="357"/>
      <c r="R39" s="357"/>
      <c r="S39" s="357"/>
      <c r="T39" s="342" t="str">
        <f>O40</f>
        <v>興津SSS</v>
      </c>
      <c r="U39" s="342"/>
      <c r="V39" s="342"/>
      <c r="W39" s="342"/>
      <c r="X39" s="342"/>
      <c r="Y39" s="343" t="str">
        <f>E40</f>
        <v>浜田SSS</v>
      </c>
      <c r="Z39" s="344"/>
      <c r="AA39" s="344"/>
      <c r="AB39" s="344"/>
      <c r="AC39" s="345"/>
    </row>
    <row r="40" spans="1:29" ht="13.5">
      <c r="A40" s="73">
        <v>2</v>
      </c>
      <c r="B40" s="346"/>
      <c r="C40" s="335"/>
      <c r="D40" s="347"/>
      <c r="E40" s="348" t="s">
        <v>197</v>
      </c>
      <c r="F40" s="349"/>
      <c r="G40" s="349"/>
      <c r="H40" s="349"/>
      <c r="I40" s="349"/>
      <c r="J40" s="358">
        <v>0</v>
      </c>
      <c r="K40" s="358"/>
      <c r="L40" s="83" t="s">
        <v>179</v>
      </c>
      <c r="M40" s="358">
        <v>3</v>
      </c>
      <c r="N40" s="358"/>
      <c r="O40" s="358" t="s">
        <v>190</v>
      </c>
      <c r="P40" s="358"/>
      <c r="Q40" s="358"/>
      <c r="R40" s="358"/>
      <c r="S40" s="358"/>
      <c r="T40" s="332" t="str">
        <f>E39</f>
        <v>清水ヴァーモス</v>
      </c>
      <c r="U40" s="333"/>
      <c r="V40" s="333"/>
      <c r="W40" s="333"/>
      <c r="X40" s="333"/>
      <c r="Y40" s="334" t="str">
        <f>O39</f>
        <v>三保FC</v>
      </c>
      <c r="Z40" s="335"/>
      <c r="AA40" s="335"/>
      <c r="AB40" s="335"/>
      <c r="AC40" s="336"/>
    </row>
    <row r="41" spans="1:29" ht="13.5">
      <c r="A41" s="73">
        <v>3</v>
      </c>
      <c r="B41" s="346"/>
      <c r="C41" s="335"/>
      <c r="D41" s="347"/>
      <c r="E41" s="348"/>
      <c r="F41" s="349"/>
      <c r="G41" s="349"/>
      <c r="H41" s="349"/>
      <c r="I41" s="349"/>
      <c r="J41" s="335"/>
      <c r="K41" s="335"/>
      <c r="L41" s="74"/>
      <c r="M41" s="335"/>
      <c r="N41" s="335"/>
      <c r="O41" s="335"/>
      <c r="P41" s="335"/>
      <c r="Q41" s="335"/>
      <c r="R41" s="335"/>
      <c r="S41" s="335"/>
      <c r="T41" s="333"/>
      <c r="U41" s="333"/>
      <c r="V41" s="333"/>
      <c r="W41" s="333"/>
      <c r="X41" s="333"/>
      <c r="Y41" s="334"/>
      <c r="Z41" s="335"/>
      <c r="AA41" s="335"/>
      <c r="AB41" s="335"/>
      <c r="AC41" s="336"/>
    </row>
    <row r="42" spans="1:29" ht="14.25" thickBot="1">
      <c r="A42" s="75">
        <v>4</v>
      </c>
      <c r="B42" s="350"/>
      <c r="C42" s="351"/>
      <c r="D42" s="352"/>
      <c r="E42" s="353"/>
      <c r="F42" s="354"/>
      <c r="G42" s="354"/>
      <c r="H42" s="354"/>
      <c r="I42" s="354"/>
      <c r="J42" s="351"/>
      <c r="K42" s="351"/>
      <c r="L42" s="76"/>
      <c r="M42" s="351"/>
      <c r="N42" s="351"/>
      <c r="O42" s="351"/>
      <c r="P42" s="351"/>
      <c r="Q42" s="351"/>
      <c r="R42" s="351"/>
      <c r="S42" s="351"/>
      <c r="T42" s="355"/>
      <c r="U42" s="355"/>
      <c r="V42" s="355"/>
      <c r="W42" s="355"/>
      <c r="X42" s="355"/>
      <c r="Y42" s="350"/>
      <c r="Z42" s="351"/>
      <c r="AA42" s="351"/>
      <c r="AB42" s="351"/>
      <c r="AC42" s="356"/>
    </row>
    <row r="44" spans="1:29" ht="14.25" thickBot="1">
      <c r="A44" s="68">
        <v>4</v>
      </c>
      <c r="B44" s="68" t="s">
        <v>166</v>
      </c>
      <c r="C44" s="68">
        <f>C4</f>
        <v>24</v>
      </c>
      <c r="D44" s="68" t="s">
        <v>167</v>
      </c>
      <c r="E44" s="68" t="s">
        <v>168</v>
      </c>
      <c r="F44" s="68" t="s">
        <v>176</v>
      </c>
      <c r="G44" s="68" t="s">
        <v>169</v>
      </c>
      <c r="H44" s="68"/>
      <c r="I44" s="69" t="s">
        <v>170</v>
      </c>
      <c r="J44" s="68"/>
      <c r="K44" s="315" t="s">
        <v>225</v>
      </c>
      <c r="L44" s="315"/>
      <c r="M44" s="315"/>
      <c r="N44" s="315"/>
      <c r="O44" s="315"/>
      <c r="P44" s="315"/>
      <c r="Q44" s="315"/>
      <c r="R44" s="315"/>
      <c r="S44" s="315"/>
      <c r="T44" s="69" t="s">
        <v>171</v>
      </c>
      <c r="U44" s="68"/>
      <c r="V44" s="68"/>
      <c r="W44" s="316" t="s">
        <v>217</v>
      </c>
      <c r="X44" s="316"/>
      <c r="Y44" s="316"/>
      <c r="Z44" s="316"/>
      <c r="AA44" s="316"/>
      <c r="AB44" s="316"/>
      <c r="AC44" s="68"/>
    </row>
    <row r="45" spans="1:29" ht="13.5">
      <c r="A45" s="317" t="s">
        <v>172</v>
      </c>
      <c r="B45" s="319" t="s">
        <v>173</v>
      </c>
      <c r="C45" s="320"/>
      <c r="D45" s="321"/>
      <c r="E45" s="325" t="s">
        <v>174</v>
      </c>
      <c r="F45" s="326"/>
      <c r="G45" s="326"/>
      <c r="H45" s="326"/>
      <c r="I45" s="326"/>
      <c r="J45" s="326"/>
      <c r="K45" s="326"/>
      <c r="L45" s="326"/>
      <c r="M45" s="326"/>
      <c r="N45" s="326"/>
      <c r="O45" s="326"/>
      <c r="P45" s="326"/>
      <c r="Q45" s="326"/>
      <c r="R45" s="326"/>
      <c r="S45" s="326"/>
      <c r="T45" s="325" t="s">
        <v>175</v>
      </c>
      <c r="U45" s="326"/>
      <c r="V45" s="326"/>
      <c r="W45" s="326"/>
      <c r="X45" s="326"/>
      <c r="Y45" s="326"/>
      <c r="Z45" s="326"/>
      <c r="AA45" s="326"/>
      <c r="AB45" s="326"/>
      <c r="AC45" s="329"/>
    </row>
    <row r="46" spans="1:29" ht="14.25" thickBot="1">
      <c r="A46" s="318"/>
      <c r="B46" s="322"/>
      <c r="C46" s="323"/>
      <c r="D46" s="324"/>
      <c r="E46" s="327"/>
      <c r="F46" s="328"/>
      <c r="G46" s="328"/>
      <c r="H46" s="328"/>
      <c r="I46" s="328"/>
      <c r="J46" s="328"/>
      <c r="K46" s="328"/>
      <c r="L46" s="328"/>
      <c r="M46" s="328"/>
      <c r="N46" s="328"/>
      <c r="O46" s="328"/>
      <c r="P46" s="328"/>
      <c r="Q46" s="328"/>
      <c r="R46" s="328"/>
      <c r="S46" s="328"/>
      <c r="T46" s="330" t="s">
        <v>183</v>
      </c>
      <c r="U46" s="330"/>
      <c r="V46" s="330"/>
      <c r="W46" s="330"/>
      <c r="X46" s="330"/>
      <c r="Y46" s="327" t="s">
        <v>184</v>
      </c>
      <c r="Z46" s="328"/>
      <c r="AA46" s="328"/>
      <c r="AB46" s="328"/>
      <c r="AC46" s="331"/>
    </row>
    <row r="47" spans="1:29" ht="14.25" thickTop="1">
      <c r="A47" s="71">
        <v>1</v>
      </c>
      <c r="B47" s="337">
        <v>0.8333333333333334</v>
      </c>
      <c r="C47" s="338"/>
      <c r="D47" s="339"/>
      <c r="E47" s="340" t="s">
        <v>217</v>
      </c>
      <c r="F47" s="341"/>
      <c r="G47" s="341"/>
      <c r="H47" s="341"/>
      <c r="I47" s="341"/>
      <c r="J47" s="338">
        <v>0</v>
      </c>
      <c r="K47" s="338"/>
      <c r="L47" s="72" t="s">
        <v>182</v>
      </c>
      <c r="M47" s="338">
        <v>4</v>
      </c>
      <c r="N47" s="338"/>
      <c r="O47" s="338" t="s">
        <v>203</v>
      </c>
      <c r="P47" s="338"/>
      <c r="Q47" s="338"/>
      <c r="R47" s="338"/>
      <c r="S47" s="338"/>
      <c r="T47" s="359" t="str">
        <f>E47</f>
        <v>有度FC</v>
      </c>
      <c r="U47" s="342"/>
      <c r="V47" s="342"/>
      <c r="W47" s="342"/>
      <c r="X47" s="342"/>
      <c r="Y47" s="343" t="str">
        <f>O47</f>
        <v>VALOR FC</v>
      </c>
      <c r="Z47" s="344"/>
      <c r="AA47" s="344"/>
      <c r="AB47" s="344"/>
      <c r="AC47" s="345"/>
    </row>
    <row r="48" spans="1:29" ht="13.5">
      <c r="A48" s="73">
        <v>2</v>
      </c>
      <c r="B48" s="346"/>
      <c r="C48" s="335"/>
      <c r="D48" s="347"/>
      <c r="E48" s="348"/>
      <c r="F48" s="349"/>
      <c r="G48" s="349"/>
      <c r="H48" s="349"/>
      <c r="I48" s="349"/>
      <c r="J48" s="335"/>
      <c r="K48" s="335"/>
      <c r="L48" s="74"/>
      <c r="M48" s="335"/>
      <c r="N48" s="335"/>
      <c r="O48" s="335"/>
      <c r="P48" s="335"/>
      <c r="Q48" s="335"/>
      <c r="R48" s="335"/>
      <c r="S48" s="335"/>
      <c r="T48" s="332"/>
      <c r="U48" s="333"/>
      <c r="V48" s="333"/>
      <c r="W48" s="333"/>
      <c r="X48" s="333"/>
      <c r="Y48" s="334"/>
      <c r="Z48" s="335"/>
      <c r="AA48" s="335"/>
      <c r="AB48" s="335"/>
      <c r="AC48" s="336"/>
    </row>
    <row r="49" spans="1:29" ht="13.5">
      <c r="A49" s="73">
        <v>3</v>
      </c>
      <c r="B49" s="346"/>
      <c r="C49" s="335"/>
      <c r="D49" s="347"/>
      <c r="E49" s="348"/>
      <c r="F49" s="349"/>
      <c r="G49" s="349"/>
      <c r="H49" s="349"/>
      <c r="I49" s="349"/>
      <c r="J49" s="335"/>
      <c r="K49" s="335"/>
      <c r="L49" s="74"/>
      <c r="M49" s="335"/>
      <c r="N49" s="335"/>
      <c r="O49" s="335"/>
      <c r="P49" s="335"/>
      <c r="Q49" s="335"/>
      <c r="R49" s="335"/>
      <c r="S49" s="335"/>
      <c r="T49" s="333"/>
      <c r="U49" s="333"/>
      <c r="V49" s="333"/>
      <c r="W49" s="333"/>
      <c r="X49" s="333"/>
      <c r="Y49" s="334"/>
      <c r="Z49" s="335"/>
      <c r="AA49" s="335"/>
      <c r="AB49" s="335"/>
      <c r="AC49" s="336"/>
    </row>
    <row r="50" spans="1:29" ht="14.25" thickBot="1">
      <c r="A50" s="75">
        <v>4</v>
      </c>
      <c r="B50" s="350"/>
      <c r="C50" s="351"/>
      <c r="D50" s="352"/>
      <c r="E50" s="353"/>
      <c r="F50" s="354"/>
      <c r="G50" s="354"/>
      <c r="H50" s="354"/>
      <c r="I50" s="354"/>
      <c r="J50" s="351"/>
      <c r="K50" s="351"/>
      <c r="L50" s="76"/>
      <c r="M50" s="351"/>
      <c r="N50" s="351"/>
      <c r="O50" s="351"/>
      <c r="P50" s="351"/>
      <c r="Q50" s="351"/>
      <c r="R50" s="351"/>
      <c r="S50" s="351"/>
      <c r="T50" s="355"/>
      <c r="U50" s="355"/>
      <c r="V50" s="355"/>
      <c r="W50" s="355"/>
      <c r="X50" s="355"/>
      <c r="Y50" s="350"/>
      <c r="Z50" s="351"/>
      <c r="AA50" s="351"/>
      <c r="AB50" s="351"/>
      <c r="AC50" s="356"/>
    </row>
  </sheetData>
  <sheetProtection/>
  <mergeCells count="218">
    <mergeCell ref="Y49:AC49"/>
    <mergeCell ref="B50:D50"/>
    <mergeCell ref="E50:I50"/>
    <mergeCell ref="J50:K50"/>
    <mergeCell ref="M50:N50"/>
    <mergeCell ref="O50:S50"/>
    <mergeCell ref="T50:X50"/>
    <mergeCell ref="Y50:AC50"/>
    <mergeCell ref="B49:D49"/>
    <mergeCell ref="E49:I49"/>
    <mergeCell ref="J49:K49"/>
    <mergeCell ref="M49:N49"/>
    <mergeCell ref="O49:S49"/>
    <mergeCell ref="T49:X49"/>
    <mergeCell ref="Y47:AC47"/>
    <mergeCell ref="B48:D48"/>
    <mergeCell ref="E48:I48"/>
    <mergeCell ref="J48:K48"/>
    <mergeCell ref="M48:N48"/>
    <mergeCell ref="O48:S48"/>
    <mergeCell ref="T48:X48"/>
    <mergeCell ref="Y48:AC48"/>
    <mergeCell ref="B47:D47"/>
    <mergeCell ref="E47:I47"/>
    <mergeCell ref="J47:K47"/>
    <mergeCell ref="M47:N47"/>
    <mergeCell ref="O47:S47"/>
    <mergeCell ref="T47:X47"/>
    <mergeCell ref="K44:S44"/>
    <mergeCell ref="W44:AB44"/>
    <mergeCell ref="A45:A46"/>
    <mergeCell ref="B45:D46"/>
    <mergeCell ref="E45:S46"/>
    <mergeCell ref="T45:AC45"/>
    <mergeCell ref="T46:X46"/>
    <mergeCell ref="Y46:AC46"/>
    <mergeCell ref="Y41:AC41"/>
    <mergeCell ref="B42:D42"/>
    <mergeCell ref="E42:I42"/>
    <mergeCell ref="J42:K42"/>
    <mergeCell ref="M42:N42"/>
    <mergeCell ref="O42:S42"/>
    <mergeCell ref="T42:X42"/>
    <mergeCell ref="Y42:AC42"/>
    <mergeCell ref="B41:D41"/>
    <mergeCell ref="E41:I41"/>
    <mergeCell ref="J41:K41"/>
    <mergeCell ref="M41:N41"/>
    <mergeCell ref="O41:S41"/>
    <mergeCell ref="T41:X41"/>
    <mergeCell ref="Y39:AC39"/>
    <mergeCell ref="B40:D40"/>
    <mergeCell ref="E40:I40"/>
    <mergeCell ref="J40:K40"/>
    <mergeCell ref="M40:N40"/>
    <mergeCell ref="O40:S40"/>
    <mergeCell ref="T40:X40"/>
    <mergeCell ref="Y40:AC40"/>
    <mergeCell ref="B39:D39"/>
    <mergeCell ref="E39:I39"/>
    <mergeCell ref="J39:K39"/>
    <mergeCell ref="M39:N39"/>
    <mergeCell ref="O39:S39"/>
    <mergeCell ref="T39:X39"/>
    <mergeCell ref="K36:S36"/>
    <mergeCell ref="W36:AB36"/>
    <mergeCell ref="A37:A38"/>
    <mergeCell ref="B37:D38"/>
    <mergeCell ref="E37:S38"/>
    <mergeCell ref="T37:AC37"/>
    <mergeCell ref="T38:X38"/>
    <mergeCell ref="Y38:AC38"/>
    <mergeCell ref="Y33:AC33"/>
    <mergeCell ref="B34:D34"/>
    <mergeCell ref="E34:I34"/>
    <mergeCell ref="J34:K34"/>
    <mergeCell ref="M34:N34"/>
    <mergeCell ref="O34:S34"/>
    <mergeCell ref="T34:X34"/>
    <mergeCell ref="Y34:AC34"/>
    <mergeCell ref="B33:D33"/>
    <mergeCell ref="E33:I33"/>
    <mergeCell ref="J33:K33"/>
    <mergeCell ref="M33:N33"/>
    <mergeCell ref="O33:S33"/>
    <mergeCell ref="T33:X33"/>
    <mergeCell ref="Y31:AC31"/>
    <mergeCell ref="B32:D32"/>
    <mergeCell ref="E32:I32"/>
    <mergeCell ref="J32:K32"/>
    <mergeCell ref="M32:N32"/>
    <mergeCell ref="O32:S32"/>
    <mergeCell ref="T32:X32"/>
    <mergeCell ref="Y32:AC32"/>
    <mergeCell ref="B31:D31"/>
    <mergeCell ref="E31:I31"/>
    <mergeCell ref="J31:K31"/>
    <mergeCell ref="M31:N31"/>
    <mergeCell ref="O31:S31"/>
    <mergeCell ref="T31:X31"/>
    <mergeCell ref="K28:S28"/>
    <mergeCell ref="W28:AB28"/>
    <mergeCell ref="A29:A30"/>
    <mergeCell ref="B29:D30"/>
    <mergeCell ref="E29:S30"/>
    <mergeCell ref="T29:AC29"/>
    <mergeCell ref="T30:X30"/>
    <mergeCell ref="Y30:AC30"/>
    <mergeCell ref="Y25:AC25"/>
    <mergeCell ref="B26:D26"/>
    <mergeCell ref="E26:I26"/>
    <mergeCell ref="J26:K26"/>
    <mergeCell ref="M26:N26"/>
    <mergeCell ref="O26:S26"/>
    <mergeCell ref="T26:X26"/>
    <mergeCell ref="Y26:AC26"/>
    <mergeCell ref="B25:D25"/>
    <mergeCell ref="E25:I25"/>
    <mergeCell ref="J25:K25"/>
    <mergeCell ref="M25:N25"/>
    <mergeCell ref="O25:S25"/>
    <mergeCell ref="T25:X25"/>
    <mergeCell ref="Y23:AC23"/>
    <mergeCell ref="B24:D24"/>
    <mergeCell ref="E24:I24"/>
    <mergeCell ref="J24:K24"/>
    <mergeCell ref="M24:N24"/>
    <mergeCell ref="O24:S24"/>
    <mergeCell ref="T24:X24"/>
    <mergeCell ref="Y24:AC24"/>
    <mergeCell ref="B23:D23"/>
    <mergeCell ref="E23:I23"/>
    <mergeCell ref="J23:K23"/>
    <mergeCell ref="M23:N23"/>
    <mergeCell ref="O23:S23"/>
    <mergeCell ref="T23:X23"/>
    <mergeCell ref="K20:S20"/>
    <mergeCell ref="W20:AB20"/>
    <mergeCell ref="A21:A22"/>
    <mergeCell ref="B21:D22"/>
    <mergeCell ref="E21:S22"/>
    <mergeCell ref="T21:AC21"/>
    <mergeCell ref="T22:X22"/>
    <mergeCell ref="Y22:AC22"/>
    <mergeCell ref="Y17:AC17"/>
    <mergeCell ref="B18:D18"/>
    <mergeCell ref="E18:I18"/>
    <mergeCell ref="J18:K18"/>
    <mergeCell ref="M18:N18"/>
    <mergeCell ref="O18:S18"/>
    <mergeCell ref="T18:X18"/>
    <mergeCell ref="Y18:AC18"/>
    <mergeCell ref="B17:D17"/>
    <mergeCell ref="E17:I17"/>
    <mergeCell ref="J17:K17"/>
    <mergeCell ref="M17:N17"/>
    <mergeCell ref="O17:S17"/>
    <mergeCell ref="T17:X17"/>
    <mergeCell ref="Y15:AC15"/>
    <mergeCell ref="B16:D16"/>
    <mergeCell ref="E16:I16"/>
    <mergeCell ref="J16:K16"/>
    <mergeCell ref="M16:N16"/>
    <mergeCell ref="O16:S16"/>
    <mergeCell ref="T16:X16"/>
    <mergeCell ref="Y16:AC16"/>
    <mergeCell ref="B15:D15"/>
    <mergeCell ref="E15:I15"/>
    <mergeCell ref="J15:K15"/>
    <mergeCell ref="M15:N15"/>
    <mergeCell ref="O15:S15"/>
    <mergeCell ref="T15:X15"/>
    <mergeCell ref="K12:S12"/>
    <mergeCell ref="W12:AB12"/>
    <mergeCell ref="A13:A14"/>
    <mergeCell ref="B13:D14"/>
    <mergeCell ref="E13:S14"/>
    <mergeCell ref="T13:AC13"/>
    <mergeCell ref="T14:X14"/>
    <mergeCell ref="Y14:AC14"/>
    <mergeCell ref="Y9:AC9"/>
    <mergeCell ref="B10:D10"/>
    <mergeCell ref="E10:I10"/>
    <mergeCell ref="J10:K10"/>
    <mergeCell ref="M10:N10"/>
    <mergeCell ref="O10:S10"/>
    <mergeCell ref="T10:X10"/>
    <mergeCell ref="Y10:AC10"/>
    <mergeCell ref="B9:D9"/>
    <mergeCell ref="E9:I9"/>
    <mergeCell ref="J9:K9"/>
    <mergeCell ref="M9:N9"/>
    <mergeCell ref="O9:S9"/>
    <mergeCell ref="T9:X9"/>
    <mergeCell ref="Y7:AC7"/>
    <mergeCell ref="B8:D8"/>
    <mergeCell ref="E8:I8"/>
    <mergeCell ref="J8:K8"/>
    <mergeCell ref="M8:N8"/>
    <mergeCell ref="O8:S8"/>
    <mergeCell ref="T8:X8"/>
    <mergeCell ref="Y8:AC8"/>
    <mergeCell ref="B7:D7"/>
    <mergeCell ref="E7:I7"/>
    <mergeCell ref="J7:K7"/>
    <mergeCell ref="M7:N7"/>
    <mergeCell ref="O7:S7"/>
    <mergeCell ref="T7:X7"/>
    <mergeCell ref="A1:AB1"/>
    <mergeCell ref="A3:AB3"/>
    <mergeCell ref="K4:S4"/>
    <mergeCell ref="W4:AB4"/>
    <mergeCell ref="A5:A6"/>
    <mergeCell ref="B5:D6"/>
    <mergeCell ref="E5:S6"/>
    <mergeCell ref="T5:AC5"/>
    <mergeCell ref="T6:X6"/>
    <mergeCell ref="Y6:AC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AC10"/>
  <sheetViews>
    <sheetView zoomScalePageLayoutView="0" workbookViewId="0" topLeftCell="A1">
      <selection activeCell="N17" sqref="N17"/>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9" ht="18.75">
      <c r="A3" s="276" t="s">
        <v>226</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49"/>
    </row>
    <row r="4" spans="1:29" ht="14.25" thickBot="1">
      <c r="A4" s="68">
        <v>4</v>
      </c>
      <c r="B4" s="68" t="s">
        <v>166</v>
      </c>
      <c r="C4" s="68">
        <v>29</v>
      </c>
      <c r="D4" s="68" t="s">
        <v>167</v>
      </c>
      <c r="E4" s="68" t="s">
        <v>168</v>
      </c>
      <c r="F4" s="68" t="s">
        <v>311</v>
      </c>
      <c r="G4" s="68" t="s">
        <v>169</v>
      </c>
      <c r="H4" s="68"/>
      <c r="I4" s="69" t="s">
        <v>170</v>
      </c>
      <c r="J4" s="68"/>
      <c r="K4" s="315" t="s">
        <v>312</v>
      </c>
      <c r="L4" s="315"/>
      <c r="M4" s="315"/>
      <c r="N4" s="315"/>
      <c r="O4" s="315"/>
      <c r="P4" s="315"/>
      <c r="Q4" s="315"/>
      <c r="R4" s="315"/>
      <c r="S4" s="315"/>
      <c r="T4" s="69" t="s">
        <v>171</v>
      </c>
      <c r="U4" s="68"/>
      <c r="V4" s="68"/>
      <c r="W4" s="316" t="s">
        <v>313</v>
      </c>
      <c r="X4" s="316"/>
      <c r="Y4" s="316"/>
      <c r="Z4" s="316"/>
      <c r="AA4" s="316"/>
      <c r="AB4" s="316"/>
      <c r="AC4" s="68"/>
    </row>
    <row r="5" spans="1:29" ht="13.5">
      <c r="A5" s="317" t="s">
        <v>172</v>
      </c>
      <c r="B5" s="319" t="s">
        <v>173</v>
      </c>
      <c r="C5" s="320"/>
      <c r="D5" s="321"/>
      <c r="E5" s="325" t="s">
        <v>174</v>
      </c>
      <c r="F5" s="326"/>
      <c r="G5" s="326"/>
      <c r="H5" s="326"/>
      <c r="I5" s="326"/>
      <c r="J5" s="326"/>
      <c r="K5" s="326"/>
      <c r="L5" s="326"/>
      <c r="M5" s="326"/>
      <c r="N5" s="326"/>
      <c r="O5" s="326"/>
      <c r="P5" s="326"/>
      <c r="Q5" s="326"/>
      <c r="R5" s="326"/>
      <c r="S5" s="326"/>
      <c r="T5" s="325" t="s">
        <v>175</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183</v>
      </c>
      <c r="U6" s="330"/>
      <c r="V6" s="330"/>
      <c r="W6" s="330"/>
      <c r="X6" s="330"/>
      <c r="Y6" s="327" t="s">
        <v>184</v>
      </c>
      <c r="Z6" s="328"/>
      <c r="AA6" s="328"/>
      <c r="AB6" s="328"/>
      <c r="AC6" s="331"/>
    </row>
    <row r="7" spans="1:29" ht="14.25" thickTop="1">
      <c r="A7" s="71">
        <v>1</v>
      </c>
      <c r="B7" s="337"/>
      <c r="C7" s="338"/>
      <c r="D7" s="339"/>
      <c r="E7" s="340" t="s">
        <v>211</v>
      </c>
      <c r="F7" s="341"/>
      <c r="G7" s="341"/>
      <c r="H7" s="341"/>
      <c r="I7" s="341"/>
      <c r="J7" s="338">
        <v>0</v>
      </c>
      <c r="K7" s="338"/>
      <c r="L7" s="72" t="s">
        <v>179</v>
      </c>
      <c r="M7" s="338">
        <v>8</v>
      </c>
      <c r="N7" s="338"/>
      <c r="O7" s="338" t="s">
        <v>203</v>
      </c>
      <c r="P7" s="338"/>
      <c r="Q7" s="338"/>
      <c r="R7" s="338"/>
      <c r="S7" s="338"/>
      <c r="T7" s="359" t="str">
        <f>E7</f>
        <v>岡小SSS</v>
      </c>
      <c r="U7" s="342"/>
      <c r="V7" s="342"/>
      <c r="W7" s="342"/>
      <c r="X7" s="342"/>
      <c r="Y7" s="343" t="str">
        <f>O7</f>
        <v>VALOR FC</v>
      </c>
      <c r="Z7" s="344"/>
      <c r="AA7" s="344"/>
      <c r="AB7" s="344"/>
      <c r="AC7" s="345"/>
    </row>
    <row r="8" spans="1:29" ht="13.5">
      <c r="A8" s="73">
        <v>2</v>
      </c>
      <c r="B8" s="346"/>
      <c r="C8" s="335"/>
      <c r="D8" s="347"/>
      <c r="E8" s="348"/>
      <c r="F8" s="349"/>
      <c r="G8" s="349"/>
      <c r="H8" s="349"/>
      <c r="I8" s="349"/>
      <c r="J8" s="335"/>
      <c r="K8" s="335"/>
      <c r="L8" s="74"/>
      <c r="M8" s="335"/>
      <c r="N8" s="335"/>
      <c r="O8" s="335"/>
      <c r="P8" s="335"/>
      <c r="Q8" s="335"/>
      <c r="R8" s="335"/>
      <c r="S8" s="335"/>
      <c r="T8" s="332"/>
      <c r="U8" s="333"/>
      <c r="V8" s="333"/>
      <c r="W8" s="333"/>
      <c r="X8" s="333"/>
      <c r="Y8" s="334"/>
      <c r="Z8" s="335"/>
      <c r="AA8" s="335"/>
      <c r="AB8" s="335"/>
      <c r="AC8" s="336"/>
    </row>
    <row r="9" spans="1:29" ht="13.5">
      <c r="A9" s="73">
        <v>3</v>
      </c>
      <c r="B9" s="346"/>
      <c r="C9" s="335"/>
      <c r="D9" s="347"/>
      <c r="E9" s="348"/>
      <c r="F9" s="349"/>
      <c r="G9" s="349"/>
      <c r="H9" s="349"/>
      <c r="I9" s="349"/>
      <c r="J9" s="335"/>
      <c r="K9" s="335"/>
      <c r="L9" s="74"/>
      <c r="M9" s="335"/>
      <c r="N9" s="335"/>
      <c r="O9" s="335"/>
      <c r="P9" s="335"/>
      <c r="Q9" s="335"/>
      <c r="R9" s="335"/>
      <c r="S9" s="335"/>
      <c r="T9" s="333"/>
      <c r="U9" s="333"/>
      <c r="V9" s="333"/>
      <c r="W9" s="333"/>
      <c r="X9" s="333"/>
      <c r="Y9" s="334"/>
      <c r="Z9" s="335"/>
      <c r="AA9" s="335"/>
      <c r="AB9" s="335"/>
      <c r="AC9" s="336"/>
    </row>
    <row r="10" spans="1:29" ht="14.25" thickBot="1">
      <c r="A10" s="75">
        <v>4</v>
      </c>
      <c r="B10" s="350"/>
      <c r="C10" s="351"/>
      <c r="D10" s="352"/>
      <c r="E10" s="353"/>
      <c r="F10" s="354"/>
      <c r="G10" s="354"/>
      <c r="H10" s="354"/>
      <c r="I10" s="354"/>
      <c r="J10" s="351"/>
      <c r="K10" s="351"/>
      <c r="L10" s="76"/>
      <c r="M10" s="351"/>
      <c r="N10" s="351"/>
      <c r="O10" s="351"/>
      <c r="P10" s="351"/>
      <c r="Q10" s="351"/>
      <c r="R10" s="351"/>
      <c r="S10" s="351"/>
      <c r="T10" s="355"/>
      <c r="U10" s="355"/>
      <c r="V10" s="355"/>
      <c r="W10" s="355"/>
      <c r="X10" s="355"/>
      <c r="Y10" s="350"/>
      <c r="Z10" s="351"/>
      <c r="AA10" s="351"/>
      <c r="AB10" s="351"/>
      <c r="AC10" s="356"/>
    </row>
  </sheetData>
  <sheetProtection/>
  <mergeCells count="38">
    <mergeCell ref="A1:AB1"/>
    <mergeCell ref="A3:AB3"/>
    <mergeCell ref="K4:S4"/>
    <mergeCell ref="W4:AB4"/>
    <mergeCell ref="A5:A6"/>
    <mergeCell ref="B5:D6"/>
    <mergeCell ref="E5:S6"/>
    <mergeCell ref="T5:AC5"/>
    <mergeCell ref="T6:X6"/>
    <mergeCell ref="Y6:AC6"/>
    <mergeCell ref="T8:X8"/>
    <mergeCell ref="Y8:AC8"/>
    <mergeCell ref="B7:D7"/>
    <mergeCell ref="E7:I7"/>
    <mergeCell ref="J7:K7"/>
    <mergeCell ref="M7:N7"/>
    <mergeCell ref="O7:S7"/>
    <mergeCell ref="T7:X7"/>
    <mergeCell ref="J9:K9"/>
    <mergeCell ref="M9:N9"/>
    <mergeCell ref="O9:S9"/>
    <mergeCell ref="T9:X9"/>
    <mergeCell ref="Y7:AC7"/>
    <mergeCell ref="B8:D8"/>
    <mergeCell ref="E8:I8"/>
    <mergeCell ref="J8:K8"/>
    <mergeCell ref="M8:N8"/>
    <mergeCell ref="O8:S8"/>
    <mergeCell ref="Y9:AC9"/>
    <mergeCell ref="B10:D10"/>
    <mergeCell ref="E10:I10"/>
    <mergeCell ref="J10:K10"/>
    <mergeCell ref="M10:N10"/>
    <mergeCell ref="O10:S10"/>
    <mergeCell ref="T10:X10"/>
    <mergeCell ref="Y10:AC10"/>
    <mergeCell ref="B9:D9"/>
    <mergeCell ref="E9:I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50"/>
  </sheetPr>
  <dimension ref="A1:AC42"/>
  <sheetViews>
    <sheetView zoomScalePageLayoutView="0" workbookViewId="0" topLeftCell="A1">
      <selection activeCell="AE11" sqref="AE11"/>
    </sheetView>
  </sheetViews>
  <sheetFormatPr defaultColWidth="9.140625" defaultRowHeight="15"/>
  <cols>
    <col min="1" max="9" width="3.140625" style="66" customWidth="1"/>
    <col min="10" max="11" width="2.421875" style="66" customWidth="1"/>
    <col min="12" max="12" width="3.140625" style="66" customWidth="1"/>
    <col min="13" max="14" width="2.421875" style="67" customWidth="1"/>
    <col min="15" max="29" width="3.140625" style="67" customWidth="1"/>
    <col min="30" max="16384" width="9.00390625" style="65" customWidth="1"/>
  </cols>
  <sheetData>
    <row r="1" spans="1:29" ht="18.75">
      <c r="A1" s="275" t="s">
        <v>220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49"/>
    </row>
    <row r="2" spans="1:29" ht="13.5">
      <c r="A2" s="50"/>
      <c r="B2" s="50"/>
      <c r="C2" s="50"/>
      <c r="D2" s="50"/>
      <c r="E2" s="50"/>
      <c r="F2" s="50"/>
      <c r="G2" s="50"/>
      <c r="H2" s="50"/>
      <c r="I2" s="50"/>
      <c r="J2" s="50"/>
      <c r="K2" s="50"/>
      <c r="L2" s="50"/>
      <c r="M2" s="51"/>
      <c r="N2" s="51"/>
      <c r="O2" s="51"/>
      <c r="P2" s="51"/>
      <c r="Q2" s="51"/>
      <c r="R2" s="51"/>
      <c r="S2" s="51"/>
      <c r="T2" s="51"/>
      <c r="U2" s="51"/>
      <c r="V2" s="51"/>
      <c r="W2" s="51"/>
      <c r="X2" s="51"/>
      <c r="Y2" s="51"/>
      <c r="Z2" s="51"/>
      <c r="AA2" s="51"/>
      <c r="AB2" s="51"/>
      <c r="AC2" s="51"/>
    </row>
    <row r="3" spans="1:29" ht="18.75">
      <c r="A3" s="276" t="s">
        <v>226</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49"/>
    </row>
    <row r="4" spans="1:29" ht="14.25" thickBot="1">
      <c r="A4" s="68">
        <v>5</v>
      </c>
      <c r="B4" s="68" t="s">
        <v>166</v>
      </c>
      <c r="C4" s="68">
        <v>1</v>
      </c>
      <c r="D4" s="68" t="s">
        <v>167</v>
      </c>
      <c r="E4" s="68" t="s">
        <v>168</v>
      </c>
      <c r="F4" s="68" t="s">
        <v>176</v>
      </c>
      <c r="G4" s="68" t="s">
        <v>169</v>
      </c>
      <c r="H4" s="68"/>
      <c r="I4" s="69" t="s">
        <v>170</v>
      </c>
      <c r="J4" s="68"/>
      <c r="K4" s="315" t="s">
        <v>195</v>
      </c>
      <c r="L4" s="315"/>
      <c r="M4" s="315"/>
      <c r="N4" s="315"/>
      <c r="O4" s="315"/>
      <c r="P4" s="315"/>
      <c r="Q4" s="315"/>
      <c r="R4" s="315"/>
      <c r="S4" s="315"/>
      <c r="T4" s="69" t="s">
        <v>171</v>
      </c>
      <c r="U4" s="68"/>
      <c r="V4" s="68"/>
      <c r="W4" s="316" t="s">
        <v>196</v>
      </c>
      <c r="X4" s="316"/>
      <c r="Y4" s="316"/>
      <c r="Z4" s="316"/>
      <c r="AA4" s="316"/>
      <c r="AB4" s="316"/>
      <c r="AC4" s="68"/>
    </row>
    <row r="5" spans="1:29" ht="13.5">
      <c r="A5" s="317" t="s">
        <v>172</v>
      </c>
      <c r="B5" s="319" t="s">
        <v>173</v>
      </c>
      <c r="C5" s="320"/>
      <c r="D5" s="321"/>
      <c r="E5" s="325" t="s">
        <v>174</v>
      </c>
      <c r="F5" s="326"/>
      <c r="G5" s="326"/>
      <c r="H5" s="326"/>
      <c r="I5" s="326"/>
      <c r="J5" s="326"/>
      <c r="K5" s="326"/>
      <c r="L5" s="326"/>
      <c r="M5" s="326"/>
      <c r="N5" s="326"/>
      <c r="O5" s="326"/>
      <c r="P5" s="326"/>
      <c r="Q5" s="326"/>
      <c r="R5" s="326"/>
      <c r="S5" s="326"/>
      <c r="T5" s="325" t="s">
        <v>175</v>
      </c>
      <c r="U5" s="326"/>
      <c r="V5" s="326"/>
      <c r="W5" s="326"/>
      <c r="X5" s="326"/>
      <c r="Y5" s="326"/>
      <c r="Z5" s="326"/>
      <c r="AA5" s="326"/>
      <c r="AB5" s="326"/>
      <c r="AC5" s="329"/>
    </row>
    <row r="6" spans="1:29" ht="14.25" thickBot="1">
      <c r="A6" s="318"/>
      <c r="B6" s="322"/>
      <c r="C6" s="323"/>
      <c r="D6" s="324"/>
      <c r="E6" s="327"/>
      <c r="F6" s="328"/>
      <c r="G6" s="328"/>
      <c r="H6" s="328"/>
      <c r="I6" s="328"/>
      <c r="J6" s="328"/>
      <c r="K6" s="328"/>
      <c r="L6" s="328"/>
      <c r="M6" s="328"/>
      <c r="N6" s="328"/>
      <c r="O6" s="328"/>
      <c r="P6" s="328"/>
      <c r="Q6" s="328"/>
      <c r="R6" s="328"/>
      <c r="S6" s="328"/>
      <c r="T6" s="330" t="s">
        <v>183</v>
      </c>
      <c r="U6" s="330"/>
      <c r="V6" s="330"/>
      <c r="W6" s="330"/>
      <c r="X6" s="330"/>
      <c r="Y6" s="327" t="s">
        <v>184</v>
      </c>
      <c r="Z6" s="328"/>
      <c r="AA6" s="328"/>
      <c r="AB6" s="328"/>
      <c r="AC6" s="331"/>
    </row>
    <row r="7" spans="1:29" ht="14.25" thickTop="1">
      <c r="A7" s="71">
        <v>1</v>
      </c>
      <c r="B7" s="337"/>
      <c r="C7" s="338"/>
      <c r="D7" s="339"/>
      <c r="E7" s="340" t="s">
        <v>196</v>
      </c>
      <c r="F7" s="341"/>
      <c r="G7" s="341"/>
      <c r="H7" s="341"/>
      <c r="I7" s="341"/>
      <c r="J7" s="338">
        <v>0</v>
      </c>
      <c r="K7" s="338"/>
      <c r="L7" s="72" t="s">
        <v>179</v>
      </c>
      <c r="M7" s="338">
        <v>1</v>
      </c>
      <c r="N7" s="338"/>
      <c r="O7" s="338" t="s">
        <v>201</v>
      </c>
      <c r="P7" s="338"/>
      <c r="Q7" s="338"/>
      <c r="R7" s="338"/>
      <c r="S7" s="338"/>
      <c r="T7" s="342" t="str">
        <f>O8</f>
        <v>清水第八SC</v>
      </c>
      <c r="U7" s="342"/>
      <c r="V7" s="342"/>
      <c r="W7" s="342"/>
      <c r="X7" s="342"/>
      <c r="Y7" s="343" t="str">
        <f>E8</f>
        <v>高部JFC</v>
      </c>
      <c r="Z7" s="344"/>
      <c r="AA7" s="344"/>
      <c r="AB7" s="344"/>
      <c r="AC7" s="345"/>
    </row>
    <row r="8" spans="1:29" ht="13.5">
      <c r="A8" s="73">
        <v>2</v>
      </c>
      <c r="B8" s="346"/>
      <c r="C8" s="335"/>
      <c r="D8" s="347"/>
      <c r="E8" s="348" t="s">
        <v>186</v>
      </c>
      <c r="F8" s="349"/>
      <c r="G8" s="349"/>
      <c r="H8" s="349"/>
      <c r="I8" s="349"/>
      <c r="J8" s="335">
        <v>10</v>
      </c>
      <c r="K8" s="335"/>
      <c r="L8" s="74" t="s">
        <v>182</v>
      </c>
      <c r="M8" s="335">
        <v>0</v>
      </c>
      <c r="N8" s="335"/>
      <c r="O8" s="335" t="s">
        <v>207</v>
      </c>
      <c r="P8" s="335"/>
      <c r="Q8" s="335"/>
      <c r="R8" s="335"/>
      <c r="S8" s="335"/>
      <c r="T8" s="332" t="str">
        <f>E7</f>
        <v>袖師SSS</v>
      </c>
      <c r="U8" s="333"/>
      <c r="V8" s="333"/>
      <c r="W8" s="333"/>
      <c r="X8" s="333"/>
      <c r="Y8" s="334" t="str">
        <f>O7</f>
        <v>駒越小SSS</v>
      </c>
      <c r="Z8" s="335"/>
      <c r="AA8" s="335"/>
      <c r="AB8" s="335"/>
      <c r="AC8" s="336"/>
    </row>
    <row r="9" spans="1:29" ht="13.5">
      <c r="A9" s="73">
        <v>3</v>
      </c>
      <c r="B9" s="346"/>
      <c r="C9" s="335"/>
      <c r="D9" s="347"/>
      <c r="E9" s="348"/>
      <c r="F9" s="349"/>
      <c r="G9" s="349"/>
      <c r="H9" s="349"/>
      <c r="I9" s="349"/>
      <c r="J9" s="335"/>
      <c r="K9" s="335"/>
      <c r="L9" s="74"/>
      <c r="M9" s="335"/>
      <c r="N9" s="335"/>
      <c r="O9" s="335"/>
      <c r="P9" s="335"/>
      <c r="Q9" s="335"/>
      <c r="R9" s="335"/>
      <c r="S9" s="335"/>
      <c r="T9" s="333"/>
      <c r="U9" s="333"/>
      <c r="V9" s="333"/>
      <c r="W9" s="333"/>
      <c r="X9" s="333"/>
      <c r="Y9" s="334"/>
      <c r="Z9" s="335"/>
      <c r="AA9" s="335"/>
      <c r="AB9" s="335"/>
      <c r="AC9" s="336"/>
    </row>
    <row r="10" spans="1:29" ht="14.25" thickBot="1">
      <c r="A10" s="75">
        <v>4</v>
      </c>
      <c r="B10" s="350"/>
      <c r="C10" s="351"/>
      <c r="D10" s="352"/>
      <c r="E10" s="353"/>
      <c r="F10" s="354"/>
      <c r="G10" s="354"/>
      <c r="H10" s="354"/>
      <c r="I10" s="354"/>
      <c r="J10" s="351"/>
      <c r="K10" s="351"/>
      <c r="L10" s="76"/>
      <c r="M10" s="351"/>
      <c r="N10" s="351"/>
      <c r="O10" s="351"/>
      <c r="P10" s="351"/>
      <c r="Q10" s="351"/>
      <c r="R10" s="351"/>
      <c r="S10" s="351"/>
      <c r="T10" s="355"/>
      <c r="U10" s="355"/>
      <c r="V10" s="355"/>
      <c r="W10" s="355"/>
      <c r="X10" s="355"/>
      <c r="Y10" s="350"/>
      <c r="Z10" s="351"/>
      <c r="AA10" s="351"/>
      <c r="AB10" s="351"/>
      <c r="AC10" s="356"/>
    </row>
    <row r="11" spans="1:12" ht="13.5">
      <c r="A11" s="70"/>
      <c r="B11" s="70"/>
      <c r="C11" s="77"/>
      <c r="D11" s="77"/>
      <c r="E11" s="77"/>
      <c r="F11" s="77"/>
      <c r="G11" s="77"/>
      <c r="H11" s="78"/>
      <c r="I11" s="78"/>
      <c r="J11" s="70"/>
      <c r="K11" s="79"/>
      <c r="L11" s="80"/>
    </row>
    <row r="12" spans="1:29" ht="14.25" thickBot="1">
      <c r="A12" s="68">
        <f>A4</f>
        <v>5</v>
      </c>
      <c r="B12" s="68" t="s">
        <v>166</v>
      </c>
      <c r="C12" s="68">
        <f>C4</f>
        <v>1</v>
      </c>
      <c r="D12" s="68" t="s">
        <v>167</v>
      </c>
      <c r="E12" s="68" t="s">
        <v>168</v>
      </c>
      <c r="F12" s="68" t="s">
        <v>176</v>
      </c>
      <c r="G12" s="68" t="s">
        <v>169</v>
      </c>
      <c r="H12" s="68"/>
      <c r="I12" s="69" t="s">
        <v>170</v>
      </c>
      <c r="J12" s="68"/>
      <c r="K12" s="315" t="s">
        <v>369</v>
      </c>
      <c r="L12" s="315"/>
      <c r="M12" s="315"/>
      <c r="N12" s="315"/>
      <c r="O12" s="315"/>
      <c r="P12" s="315"/>
      <c r="Q12" s="315"/>
      <c r="R12" s="315"/>
      <c r="S12" s="315"/>
      <c r="T12" s="69" t="s">
        <v>171</v>
      </c>
      <c r="U12" s="68"/>
      <c r="V12" s="68"/>
      <c r="W12" s="316" t="s">
        <v>214</v>
      </c>
      <c r="X12" s="316"/>
      <c r="Y12" s="316"/>
      <c r="Z12" s="316"/>
      <c r="AA12" s="316"/>
      <c r="AB12" s="316"/>
      <c r="AC12" s="68"/>
    </row>
    <row r="13" spans="1:29" ht="13.5">
      <c r="A13" s="317" t="s">
        <v>172</v>
      </c>
      <c r="B13" s="319" t="s">
        <v>173</v>
      </c>
      <c r="C13" s="320"/>
      <c r="D13" s="321"/>
      <c r="E13" s="325" t="s">
        <v>174</v>
      </c>
      <c r="F13" s="326"/>
      <c r="G13" s="326"/>
      <c r="H13" s="326"/>
      <c r="I13" s="326"/>
      <c r="J13" s="326"/>
      <c r="K13" s="326"/>
      <c r="L13" s="326"/>
      <c r="M13" s="326"/>
      <c r="N13" s="326"/>
      <c r="O13" s="326"/>
      <c r="P13" s="326"/>
      <c r="Q13" s="326"/>
      <c r="R13" s="326"/>
      <c r="S13" s="326"/>
      <c r="T13" s="325" t="s">
        <v>175</v>
      </c>
      <c r="U13" s="326"/>
      <c r="V13" s="326"/>
      <c r="W13" s="326"/>
      <c r="X13" s="326"/>
      <c r="Y13" s="326"/>
      <c r="Z13" s="326"/>
      <c r="AA13" s="326"/>
      <c r="AB13" s="326"/>
      <c r="AC13" s="329"/>
    </row>
    <row r="14" spans="1:29" ht="14.25" thickBot="1">
      <c r="A14" s="318"/>
      <c r="B14" s="322"/>
      <c r="C14" s="323"/>
      <c r="D14" s="324"/>
      <c r="E14" s="327"/>
      <c r="F14" s="328"/>
      <c r="G14" s="328"/>
      <c r="H14" s="328"/>
      <c r="I14" s="328"/>
      <c r="J14" s="328"/>
      <c r="K14" s="328"/>
      <c r="L14" s="328"/>
      <c r="M14" s="328"/>
      <c r="N14" s="328"/>
      <c r="O14" s="328"/>
      <c r="P14" s="328"/>
      <c r="Q14" s="328"/>
      <c r="R14" s="328"/>
      <c r="S14" s="328"/>
      <c r="T14" s="330" t="s">
        <v>183</v>
      </c>
      <c r="U14" s="330"/>
      <c r="V14" s="330"/>
      <c r="W14" s="330"/>
      <c r="X14" s="330"/>
      <c r="Y14" s="327" t="s">
        <v>184</v>
      </c>
      <c r="Z14" s="328"/>
      <c r="AA14" s="328"/>
      <c r="AB14" s="328"/>
      <c r="AC14" s="331"/>
    </row>
    <row r="15" spans="1:29" ht="14.25" thickTop="1">
      <c r="A15" s="71">
        <v>1</v>
      </c>
      <c r="B15" s="337"/>
      <c r="C15" s="338"/>
      <c r="D15" s="339"/>
      <c r="E15" s="340" t="s">
        <v>199</v>
      </c>
      <c r="F15" s="341"/>
      <c r="G15" s="341"/>
      <c r="H15" s="341"/>
      <c r="I15" s="341"/>
      <c r="J15" s="338">
        <v>0</v>
      </c>
      <c r="K15" s="338"/>
      <c r="L15" s="72" t="s">
        <v>182</v>
      </c>
      <c r="M15" s="338">
        <v>4</v>
      </c>
      <c r="N15" s="338"/>
      <c r="O15" s="338" t="s">
        <v>215</v>
      </c>
      <c r="P15" s="338"/>
      <c r="Q15" s="338"/>
      <c r="R15" s="338"/>
      <c r="S15" s="338"/>
      <c r="T15" s="342" t="str">
        <f>O16</f>
        <v>三保FC</v>
      </c>
      <c r="U15" s="342"/>
      <c r="V15" s="342"/>
      <c r="W15" s="342"/>
      <c r="X15" s="342"/>
      <c r="Y15" s="343" t="str">
        <f>E16</f>
        <v>興津SSS</v>
      </c>
      <c r="Z15" s="344"/>
      <c r="AA15" s="344"/>
      <c r="AB15" s="344"/>
      <c r="AC15" s="345"/>
    </row>
    <row r="16" spans="1:29" ht="13.5">
      <c r="A16" s="73">
        <v>2</v>
      </c>
      <c r="B16" s="346"/>
      <c r="C16" s="335"/>
      <c r="D16" s="347"/>
      <c r="E16" s="348" t="s">
        <v>190</v>
      </c>
      <c r="F16" s="349"/>
      <c r="G16" s="349"/>
      <c r="H16" s="349"/>
      <c r="I16" s="349"/>
      <c r="J16" s="335">
        <v>1</v>
      </c>
      <c r="K16" s="335"/>
      <c r="L16" s="74" t="s">
        <v>182</v>
      </c>
      <c r="M16" s="335">
        <v>0</v>
      </c>
      <c r="N16" s="335"/>
      <c r="O16" s="335" t="s">
        <v>214</v>
      </c>
      <c r="P16" s="335"/>
      <c r="Q16" s="335"/>
      <c r="R16" s="335"/>
      <c r="S16" s="335"/>
      <c r="T16" s="332" t="str">
        <f>E15</f>
        <v>清水ヴァーモス</v>
      </c>
      <c r="U16" s="333"/>
      <c r="V16" s="333"/>
      <c r="W16" s="333"/>
      <c r="X16" s="333"/>
      <c r="Y16" s="334" t="str">
        <f>O15</f>
        <v>由比SSS</v>
      </c>
      <c r="Z16" s="335"/>
      <c r="AA16" s="335"/>
      <c r="AB16" s="335"/>
      <c r="AC16" s="336"/>
    </row>
    <row r="17" spans="1:29" ht="13.5">
      <c r="A17" s="73">
        <v>3</v>
      </c>
      <c r="B17" s="346"/>
      <c r="C17" s="335"/>
      <c r="D17" s="347"/>
      <c r="E17" s="348"/>
      <c r="F17" s="349"/>
      <c r="G17" s="349"/>
      <c r="H17" s="349"/>
      <c r="I17" s="349"/>
      <c r="J17" s="335"/>
      <c r="K17" s="335"/>
      <c r="L17" s="74"/>
      <c r="M17" s="335"/>
      <c r="N17" s="335"/>
      <c r="O17" s="335"/>
      <c r="P17" s="335"/>
      <c r="Q17" s="335"/>
      <c r="R17" s="335"/>
      <c r="S17" s="335"/>
      <c r="T17" s="333"/>
      <c r="U17" s="333"/>
      <c r="V17" s="333"/>
      <c r="W17" s="333"/>
      <c r="X17" s="333"/>
      <c r="Y17" s="334"/>
      <c r="Z17" s="335"/>
      <c r="AA17" s="335"/>
      <c r="AB17" s="335"/>
      <c r="AC17" s="336"/>
    </row>
    <row r="18" spans="1:29" ht="14.25" thickBot="1">
      <c r="A18" s="75">
        <v>4</v>
      </c>
      <c r="B18" s="350"/>
      <c r="C18" s="351"/>
      <c r="D18" s="352"/>
      <c r="E18" s="353"/>
      <c r="F18" s="354"/>
      <c r="G18" s="354"/>
      <c r="H18" s="354"/>
      <c r="I18" s="354"/>
      <c r="J18" s="351"/>
      <c r="K18" s="351"/>
      <c r="L18" s="76"/>
      <c r="M18" s="351"/>
      <c r="N18" s="351"/>
      <c r="O18" s="351"/>
      <c r="P18" s="351"/>
      <c r="Q18" s="351"/>
      <c r="R18" s="351"/>
      <c r="S18" s="351"/>
      <c r="T18" s="355"/>
      <c r="U18" s="355"/>
      <c r="V18" s="355"/>
      <c r="W18" s="355"/>
      <c r="X18" s="355"/>
      <c r="Y18" s="350"/>
      <c r="Z18" s="351"/>
      <c r="AA18" s="351"/>
      <c r="AB18" s="351"/>
      <c r="AC18" s="356"/>
    </row>
    <row r="19" spans="1:12" ht="13.5">
      <c r="A19" s="79"/>
      <c r="B19" s="79"/>
      <c r="C19" s="79"/>
      <c r="D19" s="79"/>
      <c r="E19" s="79"/>
      <c r="F19" s="79"/>
      <c r="G19" s="79"/>
      <c r="H19" s="79"/>
      <c r="I19" s="79"/>
      <c r="J19" s="79"/>
      <c r="K19" s="79"/>
      <c r="L19" s="79"/>
    </row>
    <row r="20" spans="1:29" ht="14.25" thickBot="1">
      <c r="A20" s="68">
        <f>A4</f>
        <v>5</v>
      </c>
      <c r="B20" s="68" t="s">
        <v>166</v>
      </c>
      <c r="C20" s="68">
        <f>C4</f>
        <v>1</v>
      </c>
      <c r="D20" s="68" t="s">
        <v>167</v>
      </c>
      <c r="E20" s="68" t="s">
        <v>168</v>
      </c>
      <c r="F20" s="68" t="s">
        <v>176</v>
      </c>
      <c r="G20" s="68" t="s">
        <v>169</v>
      </c>
      <c r="H20" s="68"/>
      <c r="I20" s="69" t="s">
        <v>170</v>
      </c>
      <c r="J20" s="68"/>
      <c r="K20" s="315" t="s">
        <v>188</v>
      </c>
      <c r="L20" s="315"/>
      <c r="M20" s="315"/>
      <c r="N20" s="315"/>
      <c r="O20" s="315"/>
      <c r="P20" s="315"/>
      <c r="Q20" s="315"/>
      <c r="R20" s="315"/>
      <c r="S20" s="315"/>
      <c r="T20" s="69" t="s">
        <v>171</v>
      </c>
      <c r="U20" s="68"/>
      <c r="V20" s="68"/>
      <c r="W20" s="316" t="s">
        <v>219</v>
      </c>
      <c r="X20" s="316"/>
      <c r="Y20" s="316"/>
      <c r="Z20" s="316"/>
      <c r="AA20" s="316"/>
      <c r="AB20" s="316"/>
      <c r="AC20" s="68"/>
    </row>
    <row r="21" spans="1:29" ht="13.5">
      <c r="A21" s="317" t="s">
        <v>172</v>
      </c>
      <c r="B21" s="319" t="s">
        <v>173</v>
      </c>
      <c r="C21" s="320"/>
      <c r="D21" s="321"/>
      <c r="E21" s="325" t="s">
        <v>174</v>
      </c>
      <c r="F21" s="326"/>
      <c r="G21" s="326"/>
      <c r="H21" s="326"/>
      <c r="I21" s="326"/>
      <c r="J21" s="326"/>
      <c r="K21" s="326"/>
      <c r="L21" s="326"/>
      <c r="M21" s="326"/>
      <c r="N21" s="326"/>
      <c r="O21" s="326"/>
      <c r="P21" s="326"/>
      <c r="Q21" s="326"/>
      <c r="R21" s="326"/>
      <c r="S21" s="326"/>
      <c r="T21" s="325" t="s">
        <v>175</v>
      </c>
      <c r="U21" s="326"/>
      <c r="V21" s="326"/>
      <c r="W21" s="326"/>
      <c r="X21" s="326"/>
      <c r="Y21" s="326"/>
      <c r="Z21" s="326"/>
      <c r="AA21" s="326"/>
      <c r="AB21" s="326"/>
      <c r="AC21" s="329"/>
    </row>
    <row r="22" spans="1:29" ht="14.25" thickBot="1">
      <c r="A22" s="318"/>
      <c r="B22" s="322"/>
      <c r="C22" s="323"/>
      <c r="D22" s="324"/>
      <c r="E22" s="327"/>
      <c r="F22" s="328"/>
      <c r="G22" s="328"/>
      <c r="H22" s="328"/>
      <c r="I22" s="328"/>
      <c r="J22" s="328"/>
      <c r="K22" s="328"/>
      <c r="L22" s="328"/>
      <c r="M22" s="328"/>
      <c r="N22" s="328"/>
      <c r="O22" s="328"/>
      <c r="P22" s="328"/>
      <c r="Q22" s="328"/>
      <c r="R22" s="328"/>
      <c r="S22" s="328"/>
      <c r="T22" s="330" t="s">
        <v>183</v>
      </c>
      <c r="U22" s="330"/>
      <c r="V22" s="330"/>
      <c r="W22" s="330"/>
      <c r="X22" s="330"/>
      <c r="Y22" s="327" t="s">
        <v>184</v>
      </c>
      <c r="Z22" s="328"/>
      <c r="AA22" s="328"/>
      <c r="AB22" s="328"/>
      <c r="AC22" s="331"/>
    </row>
    <row r="23" spans="1:29" ht="14.25" thickTop="1">
      <c r="A23" s="71">
        <v>1</v>
      </c>
      <c r="B23" s="337"/>
      <c r="C23" s="338"/>
      <c r="D23" s="339"/>
      <c r="E23" s="340" t="s">
        <v>197</v>
      </c>
      <c r="F23" s="341"/>
      <c r="G23" s="341"/>
      <c r="H23" s="341"/>
      <c r="I23" s="341"/>
      <c r="J23" s="338">
        <v>1</v>
      </c>
      <c r="K23" s="338"/>
      <c r="L23" s="72" t="s">
        <v>182</v>
      </c>
      <c r="M23" s="338">
        <v>9</v>
      </c>
      <c r="N23" s="338"/>
      <c r="O23" s="338" t="s">
        <v>204</v>
      </c>
      <c r="P23" s="338"/>
      <c r="Q23" s="338"/>
      <c r="R23" s="338"/>
      <c r="S23" s="338"/>
      <c r="T23" s="342" t="str">
        <f>O24</f>
        <v>庵原SC</v>
      </c>
      <c r="U23" s="342"/>
      <c r="V23" s="342"/>
      <c r="W23" s="342"/>
      <c r="X23" s="342"/>
      <c r="Y23" s="343" t="str">
        <f>E24</f>
        <v>飯田ＦSSS</v>
      </c>
      <c r="Z23" s="344"/>
      <c r="AA23" s="344"/>
      <c r="AB23" s="344"/>
      <c r="AC23" s="345"/>
    </row>
    <row r="24" spans="1:29" ht="13.5">
      <c r="A24" s="73">
        <v>2</v>
      </c>
      <c r="B24" s="346"/>
      <c r="C24" s="335"/>
      <c r="D24" s="347"/>
      <c r="E24" s="348" t="s">
        <v>228</v>
      </c>
      <c r="F24" s="349"/>
      <c r="G24" s="349"/>
      <c r="H24" s="349"/>
      <c r="I24" s="349"/>
      <c r="J24" s="335">
        <v>0</v>
      </c>
      <c r="K24" s="335"/>
      <c r="L24" s="74" t="s">
        <v>182</v>
      </c>
      <c r="M24" s="335">
        <v>2</v>
      </c>
      <c r="N24" s="335"/>
      <c r="O24" s="335" t="s">
        <v>219</v>
      </c>
      <c r="P24" s="335"/>
      <c r="Q24" s="335"/>
      <c r="R24" s="335"/>
      <c r="S24" s="335"/>
      <c r="T24" s="332" t="str">
        <f>E23</f>
        <v>浜田SSS</v>
      </c>
      <c r="U24" s="333"/>
      <c r="V24" s="333"/>
      <c r="W24" s="333"/>
      <c r="X24" s="333"/>
      <c r="Y24" s="334" t="str">
        <f>O23</f>
        <v>RISE SC</v>
      </c>
      <c r="Z24" s="335"/>
      <c r="AA24" s="335"/>
      <c r="AB24" s="335"/>
      <c r="AC24" s="336"/>
    </row>
    <row r="25" spans="1:29" ht="13.5">
      <c r="A25" s="73">
        <v>3</v>
      </c>
      <c r="B25" s="346"/>
      <c r="C25" s="335"/>
      <c r="D25" s="347"/>
      <c r="E25" s="348"/>
      <c r="F25" s="349"/>
      <c r="G25" s="349"/>
      <c r="H25" s="349"/>
      <c r="I25" s="349"/>
      <c r="J25" s="335"/>
      <c r="K25" s="335"/>
      <c r="L25" s="74"/>
      <c r="M25" s="335"/>
      <c r="N25" s="335"/>
      <c r="O25" s="335"/>
      <c r="P25" s="335"/>
      <c r="Q25" s="335"/>
      <c r="R25" s="335"/>
      <c r="S25" s="335"/>
      <c r="T25" s="333"/>
      <c r="U25" s="333"/>
      <c r="V25" s="333"/>
      <c r="W25" s="333"/>
      <c r="X25" s="333"/>
      <c r="Y25" s="334"/>
      <c r="Z25" s="335"/>
      <c r="AA25" s="335"/>
      <c r="AB25" s="335"/>
      <c r="AC25" s="336"/>
    </row>
    <row r="26" spans="1:29" ht="14.25" thickBot="1">
      <c r="A26" s="75">
        <v>4</v>
      </c>
      <c r="B26" s="350"/>
      <c r="C26" s="351"/>
      <c r="D26" s="352"/>
      <c r="E26" s="353"/>
      <c r="F26" s="354"/>
      <c r="G26" s="354"/>
      <c r="H26" s="354"/>
      <c r="I26" s="354"/>
      <c r="J26" s="351"/>
      <c r="K26" s="351"/>
      <c r="L26" s="76"/>
      <c r="M26" s="351"/>
      <c r="N26" s="351"/>
      <c r="O26" s="351"/>
      <c r="P26" s="351"/>
      <c r="Q26" s="351"/>
      <c r="R26" s="351"/>
      <c r="S26" s="351"/>
      <c r="T26" s="355"/>
      <c r="U26" s="355"/>
      <c r="V26" s="355"/>
      <c r="W26" s="355"/>
      <c r="X26" s="355"/>
      <c r="Y26" s="350"/>
      <c r="Z26" s="351"/>
      <c r="AA26" s="351"/>
      <c r="AB26" s="351"/>
      <c r="AC26" s="356"/>
    </row>
    <row r="27" spans="1:12" ht="13.5">
      <c r="A27" s="79"/>
      <c r="B27" s="79"/>
      <c r="C27" s="79"/>
      <c r="D27" s="79"/>
      <c r="E27" s="79"/>
      <c r="F27" s="79"/>
      <c r="G27" s="79"/>
      <c r="H27" s="79"/>
      <c r="I27" s="79"/>
      <c r="J27" s="79"/>
      <c r="K27" s="79"/>
      <c r="L27" s="79"/>
    </row>
    <row r="28" spans="1:29" ht="14.25" thickBot="1">
      <c r="A28" s="68">
        <f>A4</f>
        <v>5</v>
      </c>
      <c r="B28" s="68" t="s">
        <v>166</v>
      </c>
      <c r="C28" s="68">
        <f>C4</f>
        <v>1</v>
      </c>
      <c r="D28" s="68" t="s">
        <v>167</v>
      </c>
      <c r="E28" s="68" t="s">
        <v>168</v>
      </c>
      <c r="F28" s="68" t="s">
        <v>176</v>
      </c>
      <c r="G28" s="68" t="s">
        <v>169</v>
      </c>
      <c r="H28" s="68"/>
      <c r="I28" s="69" t="s">
        <v>170</v>
      </c>
      <c r="J28" s="68"/>
      <c r="K28" s="315" t="s">
        <v>259</v>
      </c>
      <c r="L28" s="315"/>
      <c r="M28" s="315"/>
      <c r="N28" s="315"/>
      <c r="O28" s="315"/>
      <c r="P28" s="315"/>
      <c r="Q28" s="315"/>
      <c r="R28" s="315"/>
      <c r="S28" s="315"/>
      <c r="T28" s="69" t="s">
        <v>171</v>
      </c>
      <c r="U28" s="68"/>
      <c r="V28" s="68"/>
      <c r="W28" s="316" t="s">
        <v>205</v>
      </c>
      <c r="X28" s="316"/>
      <c r="Y28" s="316"/>
      <c r="Z28" s="316"/>
      <c r="AA28" s="316"/>
      <c r="AB28" s="316"/>
      <c r="AC28" s="68"/>
    </row>
    <row r="29" spans="1:29" ht="13.5">
      <c r="A29" s="317" t="s">
        <v>172</v>
      </c>
      <c r="B29" s="319" t="s">
        <v>173</v>
      </c>
      <c r="C29" s="320"/>
      <c r="D29" s="321"/>
      <c r="E29" s="325" t="s">
        <v>174</v>
      </c>
      <c r="F29" s="326"/>
      <c r="G29" s="326"/>
      <c r="H29" s="326"/>
      <c r="I29" s="326"/>
      <c r="J29" s="326"/>
      <c r="K29" s="326"/>
      <c r="L29" s="326"/>
      <c r="M29" s="326"/>
      <c r="N29" s="326"/>
      <c r="O29" s="326"/>
      <c r="P29" s="326"/>
      <c r="Q29" s="326"/>
      <c r="R29" s="326"/>
      <c r="S29" s="326"/>
      <c r="T29" s="325" t="s">
        <v>175</v>
      </c>
      <c r="U29" s="326"/>
      <c r="V29" s="326"/>
      <c r="W29" s="326"/>
      <c r="X29" s="326"/>
      <c r="Y29" s="326"/>
      <c r="Z29" s="326"/>
      <c r="AA29" s="326"/>
      <c r="AB29" s="326"/>
      <c r="AC29" s="329"/>
    </row>
    <row r="30" spans="1:29" ht="14.25" thickBot="1">
      <c r="A30" s="318"/>
      <c r="B30" s="322"/>
      <c r="C30" s="323"/>
      <c r="D30" s="324"/>
      <c r="E30" s="327"/>
      <c r="F30" s="328"/>
      <c r="G30" s="328"/>
      <c r="H30" s="328"/>
      <c r="I30" s="328"/>
      <c r="J30" s="328"/>
      <c r="K30" s="328"/>
      <c r="L30" s="328"/>
      <c r="M30" s="328"/>
      <c r="N30" s="328"/>
      <c r="O30" s="328"/>
      <c r="P30" s="328"/>
      <c r="Q30" s="328"/>
      <c r="R30" s="328"/>
      <c r="S30" s="328"/>
      <c r="T30" s="330" t="s">
        <v>183</v>
      </c>
      <c r="U30" s="330"/>
      <c r="V30" s="330"/>
      <c r="W30" s="330"/>
      <c r="X30" s="330"/>
      <c r="Y30" s="327" t="s">
        <v>184</v>
      </c>
      <c r="Z30" s="328"/>
      <c r="AA30" s="328"/>
      <c r="AB30" s="328"/>
      <c r="AC30" s="331"/>
    </row>
    <row r="31" spans="1:29" ht="14.25" thickTop="1">
      <c r="A31" s="71">
        <v>1</v>
      </c>
      <c r="B31" s="337"/>
      <c r="C31" s="338"/>
      <c r="D31" s="339"/>
      <c r="E31" s="340" t="s">
        <v>208</v>
      </c>
      <c r="F31" s="341"/>
      <c r="G31" s="341"/>
      <c r="H31" s="341"/>
      <c r="I31" s="341"/>
      <c r="J31" s="338">
        <v>0</v>
      </c>
      <c r="K31" s="338"/>
      <c r="L31" s="72" t="s">
        <v>182</v>
      </c>
      <c r="M31" s="338">
        <v>4</v>
      </c>
      <c r="N31" s="338"/>
      <c r="O31" s="338" t="s">
        <v>205</v>
      </c>
      <c r="P31" s="338"/>
      <c r="Q31" s="338"/>
      <c r="R31" s="338"/>
      <c r="S31" s="338"/>
      <c r="T31" s="342" t="str">
        <f>O32</f>
        <v>T.S.C</v>
      </c>
      <c r="U31" s="342"/>
      <c r="V31" s="342"/>
      <c r="W31" s="342"/>
      <c r="X31" s="342"/>
      <c r="Y31" s="343" t="str">
        <f>E32</f>
        <v>SALFUS oRs</v>
      </c>
      <c r="Z31" s="344"/>
      <c r="AA31" s="344"/>
      <c r="AB31" s="344"/>
      <c r="AC31" s="345"/>
    </row>
    <row r="32" spans="1:29" ht="13.5">
      <c r="A32" s="73">
        <v>2</v>
      </c>
      <c r="B32" s="346"/>
      <c r="C32" s="335"/>
      <c r="D32" s="347"/>
      <c r="E32" s="348" t="s">
        <v>229</v>
      </c>
      <c r="F32" s="349"/>
      <c r="G32" s="349"/>
      <c r="H32" s="349"/>
      <c r="I32" s="349"/>
      <c r="J32" s="335">
        <v>31</v>
      </c>
      <c r="K32" s="335"/>
      <c r="L32" s="74" t="s">
        <v>182</v>
      </c>
      <c r="M32" s="335">
        <v>0</v>
      </c>
      <c r="N32" s="335"/>
      <c r="O32" s="335" t="s">
        <v>191</v>
      </c>
      <c r="P32" s="335"/>
      <c r="Q32" s="335"/>
      <c r="R32" s="335"/>
      <c r="S32" s="335"/>
      <c r="T32" s="332" t="str">
        <f>E31</f>
        <v>辻SSS</v>
      </c>
      <c r="U32" s="333"/>
      <c r="V32" s="333"/>
      <c r="W32" s="333"/>
      <c r="X32" s="333"/>
      <c r="Y32" s="334" t="str">
        <f>O31</f>
        <v>清水北SSS</v>
      </c>
      <c r="Z32" s="335"/>
      <c r="AA32" s="335"/>
      <c r="AB32" s="335"/>
      <c r="AC32" s="336"/>
    </row>
    <row r="33" spans="1:29" ht="13.5">
      <c r="A33" s="73">
        <v>3</v>
      </c>
      <c r="B33" s="346"/>
      <c r="C33" s="335"/>
      <c r="D33" s="347"/>
      <c r="E33" s="348"/>
      <c r="F33" s="349"/>
      <c r="G33" s="349"/>
      <c r="H33" s="349"/>
      <c r="I33" s="349"/>
      <c r="J33" s="335"/>
      <c r="K33" s="335"/>
      <c r="L33" s="74"/>
      <c r="M33" s="335"/>
      <c r="N33" s="335"/>
      <c r="O33" s="335"/>
      <c r="P33" s="335"/>
      <c r="Q33" s="335"/>
      <c r="R33" s="335"/>
      <c r="S33" s="335"/>
      <c r="T33" s="333"/>
      <c r="U33" s="333"/>
      <c r="V33" s="333"/>
      <c r="W33" s="333"/>
      <c r="X33" s="333"/>
      <c r="Y33" s="334"/>
      <c r="Z33" s="335"/>
      <c r="AA33" s="335"/>
      <c r="AB33" s="335"/>
      <c r="AC33" s="336"/>
    </row>
    <row r="34" spans="1:29" ht="14.25" thickBot="1">
      <c r="A34" s="75">
        <v>4</v>
      </c>
      <c r="B34" s="350"/>
      <c r="C34" s="351"/>
      <c r="D34" s="352"/>
      <c r="E34" s="353"/>
      <c r="F34" s="354"/>
      <c r="G34" s="354"/>
      <c r="H34" s="354"/>
      <c r="I34" s="354"/>
      <c r="J34" s="351"/>
      <c r="K34" s="351"/>
      <c r="L34" s="76"/>
      <c r="M34" s="351"/>
      <c r="N34" s="351"/>
      <c r="O34" s="351"/>
      <c r="P34" s="351"/>
      <c r="Q34" s="351"/>
      <c r="R34" s="351"/>
      <c r="S34" s="351"/>
      <c r="T34" s="355"/>
      <c r="U34" s="355"/>
      <c r="V34" s="355"/>
      <c r="W34" s="355"/>
      <c r="X34" s="355"/>
      <c r="Y34" s="350"/>
      <c r="Z34" s="351"/>
      <c r="AA34" s="351"/>
      <c r="AB34" s="351"/>
      <c r="AC34" s="356"/>
    </row>
    <row r="35" spans="1:12" ht="13.5">
      <c r="A35" s="79"/>
      <c r="B35" s="79"/>
      <c r="C35" s="79"/>
      <c r="D35" s="79"/>
      <c r="E35" s="79"/>
      <c r="F35" s="79"/>
      <c r="G35" s="79"/>
      <c r="H35" s="79"/>
      <c r="I35" s="79"/>
      <c r="J35" s="79"/>
      <c r="K35" s="79"/>
      <c r="L35" s="79"/>
    </row>
    <row r="36" spans="1:29" ht="14.25" thickBot="1">
      <c r="A36" s="68">
        <f>A4</f>
        <v>5</v>
      </c>
      <c r="B36" s="68" t="s">
        <v>166</v>
      </c>
      <c r="C36" s="68">
        <f>C4</f>
        <v>1</v>
      </c>
      <c r="D36" s="68" t="s">
        <v>167</v>
      </c>
      <c r="E36" s="68" t="s">
        <v>168</v>
      </c>
      <c r="F36" s="68" t="s">
        <v>176</v>
      </c>
      <c r="G36" s="68" t="s">
        <v>169</v>
      </c>
      <c r="H36" s="68"/>
      <c r="I36" s="69" t="s">
        <v>170</v>
      </c>
      <c r="J36" s="68"/>
      <c r="K36" s="315" t="s">
        <v>230</v>
      </c>
      <c r="L36" s="315"/>
      <c r="M36" s="315"/>
      <c r="N36" s="315"/>
      <c r="O36" s="315"/>
      <c r="P36" s="315"/>
      <c r="Q36" s="315"/>
      <c r="R36" s="315"/>
      <c r="S36" s="315"/>
      <c r="T36" s="69" t="s">
        <v>171</v>
      </c>
      <c r="U36" s="68"/>
      <c r="V36" s="68"/>
      <c r="W36" s="316" t="s">
        <v>206</v>
      </c>
      <c r="X36" s="316"/>
      <c r="Y36" s="316"/>
      <c r="Z36" s="316"/>
      <c r="AA36" s="316"/>
      <c r="AB36" s="316"/>
      <c r="AC36" s="68"/>
    </row>
    <row r="37" spans="1:29" ht="13.5">
      <c r="A37" s="317" t="s">
        <v>172</v>
      </c>
      <c r="B37" s="319" t="s">
        <v>173</v>
      </c>
      <c r="C37" s="320"/>
      <c r="D37" s="321"/>
      <c r="E37" s="325" t="s">
        <v>174</v>
      </c>
      <c r="F37" s="326"/>
      <c r="G37" s="326"/>
      <c r="H37" s="326"/>
      <c r="I37" s="326"/>
      <c r="J37" s="326"/>
      <c r="K37" s="326"/>
      <c r="L37" s="326"/>
      <c r="M37" s="326"/>
      <c r="N37" s="326"/>
      <c r="O37" s="326"/>
      <c r="P37" s="326"/>
      <c r="Q37" s="326"/>
      <c r="R37" s="326"/>
      <c r="S37" s="326"/>
      <c r="T37" s="325" t="s">
        <v>175</v>
      </c>
      <c r="U37" s="326"/>
      <c r="V37" s="326"/>
      <c r="W37" s="326"/>
      <c r="X37" s="326"/>
      <c r="Y37" s="326"/>
      <c r="Z37" s="326"/>
      <c r="AA37" s="326"/>
      <c r="AB37" s="326"/>
      <c r="AC37" s="329"/>
    </row>
    <row r="38" spans="1:29" ht="14.25" thickBot="1">
      <c r="A38" s="318"/>
      <c r="B38" s="322"/>
      <c r="C38" s="323"/>
      <c r="D38" s="324"/>
      <c r="E38" s="327"/>
      <c r="F38" s="328"/>
      <c r="G38" s="328"/>
      <c r="H38" s="328"/>
      <c r="I38" s="328"/>
      <c r="J38" s="328"/>
      <c r="K38" s="328"/>
      <c r="L38" s="328"/>
      <c r="M38" s="328"/>
      <c r="N38" s="328"/>
      <c r="O38" s="328"/>
      <c r="P38" s="328"/>
      <c r="Q38" s="328"/>
      <c r="R38" s="328"/>
      <c r="S38" s="328"/>
      <c r="T38" s="330" t="s">
        <v>183</v>
      </c>
      <c r="U38" s="330"/>
      <c r="V38" s="330"/>
      <c r="W38" s="330"/>
      <c r="X38" s="330"/>
      <c r="Y38" s="327" t="s">
        <v>184</v>
      </c>
      <c r="Z38" s="328"/>
      <c r="AA38" s="328"/>
      <c r="AB38" s="328"/>
      <c r="AC38" s="331"/>
    </row>
    <row r="39" spans="1:29" ht="14.25" thickTop="1">
      <c r="A39" s="71">
        <v>1</v>
      </c>
      <c r="B39" s="337"/>
      <c r="C39" s="338"/>
      <c r="D39" s="339"/>
      <c r="E39" s="340" t="s">
        <v>210</v>
      </c>
      <c r="F39" s="341"/>
      <c r="G39" s="341"/>
      <c r="H39" s="341"/>
      <c r="I39" s="341"/>
      <c r="J39" s="338">
        <v>2</v>
      </c>
      <c r="K39" s="338"/>
      <c r="L39" s="72" t="s">
        <v>182</v>
      </c>
      <c r="M39" s="338">
        <v>4</v>
      </c>
      <c r="N39" s="338"/>
      <c r="O39" s="338" t="s">
        <v>206</v>
      </c>
      <c r="P39" s="338"/>
      <c r="Q39" s="338"/>
      <c r="R39" s="338"/>
      <c r="S39" s="338"/>
      <c r="T39" s="342" t="str">
        <f>O40</f>
        <v>清水プエルトSC</v>
      </c>
      <c r="U39" s="342"/>
      <c r="V39" s="342"/>
      <c r="W39" s="342"/>
      <c r="X39" s="342"/>
      <c r="Y39" s="343" t="str">
        <f>E40</f>
        <v>有度FC</v>
      </c>
      <c r="Z39" s="344"/>
      <c r="AA39" s="344"/>
      <c r="AB39" s="344"/>
      <c r="AC39" s="345"/>
    </row>
    <row r="40" spans="1:29" ht="13.5">
      <c r="A40" s="73">
        <v>2</v>
      </c>
      <c r="B40" s="346"/>
      <c r="C40" s="335"/>
      <c r="D40" s="347"/>
      <c r="E40" s="348" t="s">
        <v>217</v>
      </c>
      <c r="F40" s="349"/>
      <c r="G40" s="349"/>
      <c r="H40" s="349"/>
      <c r="I40" s="349"/>
      <c r="J40" s="335">
        <v>0</v>
      </c>
      <c r="K40" s="335"/>
      <c r="L40" s="74" t="s">
        <v>182</v>
      </c>
      <c r="M40" s="335">
        <v>0</v>
      </c>
      <c r="N40" s="335"/>
      <c r="O40" s="335" t="s">
        <v>202</v>
      </c>
      <c r="P40" s="335"/>
      <c r="Q40" s="335"/>
      <c r="R40" s="335"/>
      <c r="S40" s="335"/>
      <c r="T40" s="332" t="str">
        <f>E39</f>
        <v>江尻SSS</v>
      </c>
      <c r="U40" s="333"/>
      <c r="V40" s="333"/>
      <c r="W40" s="333"/>
      <c r="X40" s="333"/>
      <c r="Y40" s="334" t="str">
        <f>O39</f>
        <v>入江SSS</v>
      </c>
      <c r="Z40" s="335"/>
      <c r="AA40" s="335"/>
      <c r="AB40" s="335"/>
      <c r="AC40" s="336"/>
    </row>
    <row r="41" spans="1:29" ht="13.5">
      <c r="A41" s="73">
        <v>3</v>
      </c>
      <c r="B41" s="346"/>
      <c r="C41" s="335"/>
      <c r="D41" s="347"/>
      <c r="E41" s="348"/>
      <c r="F41" s="349"/>
      <c r="G41" s="349"/>
      <c r="H41" s="349"/>
      <c r="I41" s="349"/>
      <c r="J41" s="335"/>
      <c r="K41" s="335"/>
      <c r="L41" s="74"/>
      <c r="M41" s="335"/>
      <c r="N41" s="335"/>
      <c r="O41" s="335"/>
      <c r="P41" s="335"/>
      <c r="Q41" s="335"/>
      <c r="R41" s="335"/>
      <c r="S41" s="335"/>
      <c r="T41" s="333"/>
      <c r="U41" s="333"/>
      <c r="V41" s="333"/>
      <c r="W41" s="333"/>
      <c r="X41" s="333"/>
      <c r="Y41" s="334"/>
      <c r="Z41" s="335"/>
      <c r="AA41" s="335"/>
      <c r="AB41" s="335"/>
      <c r="AC41" s="336"/>
    </row>
    <row r="42" spans="1:29" ht="14.25" thickBot="1">
      <c r="A42" s="75">
        <v>4</v>
      </c>
      <c r="B42" s="350"/>
      <c r="C42" s="351"/>
      <c r="D42" s="352"/>
      <c r="E42" s="353"/>
      <c r="F42" s="354"/>
      <c r="G42" s="354"/>
      <c r="H42" s="354"/>
      <c r="I42" s="354"/>
      <c r="J42" s="351"/>
      <c r="K42" s="351"/>
      <c r="L42" s="76"/>
      <c r="M42" s="351"/>
      <c r="N42" s="351"/>
      <c r="O42" s="351"/>
      <c r="P42" s="351"/>
      <c r="Q42" s="351"/>
      <c r="R42" s="351"/>
      <c r="S42" s="351"/>
      <c r="T42" s="355"/>
      <c r="U42" s="355"/>
      <c r="V42" s="355"/>
      <c r="W42" s="355"/>
      <c r="X42" s="355"/>
      <c r="Y42" s="350"/>
      <c r="Z42" s="351"/>
      <c r="AA42" s="351"/>
      <c r="AB42" s="351"/>
      <c r="AC42" s="356"/>
    </row>
  </sheetData>
  <sheetProtection/>
  <mergeCells count="182">
    <mergeCell ref="Y41:AC41"/>
    <mergeCell ref="B42:D42"/>
    <mergeCell ref="E42:I42"/>
    <mergeCell ref="J42:K42"/>
    <mergeCell ref="M42:N42"/>
    <mergeCell ref="O42:S42"/>
    <mergeCell ref="T42:X42"/>
    <mergeCell ref="Y42:AC42"/>
    <mergeCell ref="B41:D41"/>
    <mergeCell ref="E41:I41"/>
    <mergeCell ref="J41:K41"/>
    <mergeCell ref="M41:N41"/>
    <mergeCell ref="O41:S41"/>
    <mergeCell ref="T41:X41"/>
    <mergeCell ref="Y39:AC39"/>
    <mergeCell ref="B40:D40"/>
    <mergeCell ref="E40:I40"/>
    <mergeCell ref="J40:K40"/>
    <mergeCell ref="M40:N40"/>
    <mergeCell ref="O40:S40"/>
    <mergeCell ref="T40:X40"/>
    <mergeCell ref="Y40:AC40"/>
    <mergeCell ref="B39:D39"/>
    <mergeCell ref="E39:I39"/>
    <mergeCell ref="J39:K39"/>
    <mergeCell ref="M39:N39"/>
    <mergeCell ref="O39:S39"/>
    <mergeCell ref="T39:X39"/>
    <mergeCell ref="K36:S36"/>
    <mergeCell ref="W36:AB36"/>
    <mergeCell ref="A37:A38"/>
    <mergeCell ref="B37:D38"/>
    <mergeCell ref="E37:S38"/>
    <mergeCell ref="T37:AC37"/>
    <mergeCell ref="T38:X38"/>
    <mergeCell ref="Y38:AC38"/>
    <mergeCell ref="Y33:AC33"/>
    <mergeCell ref="B34:D34"/>
    <mergeCell ref="E34:I34"/>
    <mergeCell ref="J34:K34"/>
    <mergeCell ref="M34:N34"/>
    <mergeCell ref="O34:S34"/>
    <mergeCell ref="T34:X34"/>
    <mergeCell ref="Y34:AC34"/>
    <mergeCell ref="B33:D33"/>
    <mergeCell ref="E33:I33"/>
    <mergeCell ref="J33:K33"/>
    <mergeCell ref="M33:N33"/>
    <mergeCell ref="O33:S33"/>
    <mergeCell ref="T33:X33"/>
    <mergeCell ref="Y31:AC31"/>
    <mergeCell ref="B32:D32"/>
    <mergeCell ref="E32:I32"/>
    <mergeCell ref="J32:K32"/>
    <mergeCell ref="M32:N32"/>
    <mergeCell ref="O32:S32"/>
    <mergeCell ref="T32:X32"/>
    <mergeCell ref="Y32:AC32"/>
    <mergeCell ref="B31:D31"/>
    <mergeCell ref="E31:I31"/>
    <mergeCell ref="J31:K31"/>
    <mergeCell ref="M31:N31"/>
    <mergeCell ref="O31:S31"/>
    <mergeCell ref="T31:X31"/>
    <mergeCell ref="K28:S28"/>
    <mergeCell ref="W28:AB28"/>
    <mergeCell ref="A29:A30"/>
    <mergeCell ref="B29:D30"/>
    <mergeCell ref="E29:S30"/>
    <mergeCell ref="T29:AC29"/>
    <mergeCell ref="T30:X30"/>
    <mergeCell ref="Y30:AC30"/>
    <mergeCell ref="Y25:AC25"/>
    <mergeCell ref="B26:D26"/>
    <mergeCell ref="E26:I26"/>
    <mergeCell ref="J26:K26"/>
    <mergeCell ref="M26:N26"/>
    <mergeCell ref="O26:S26"/>
    <mergeCell ref="T26:X26"/>
    <mergeCell ref="Y26:AC26"/>
    <mergeCell ref="B25:D25"/>
    <mergeCell ref="E25:I25"/>
    <mergeCell ref="J25:K25"/>
    <mergeCell ref="M25:N25"/>
    <mergeCell ref="O25:S25"/>
    <mergeCell ref="T25:X25"/>
    <mergeCell ref="Y23:AC23"/>
    <mergeCell ref="B24:D24"/>
    <mergeCell ref="E24:I24"/>
    <mergeCell ref="J24:K24"/>
    <mergeCell ref="M24:N24"/>
    <mergeCell ref="O24:S24"/>
    <mergeCell ref="T24:X24"/>
    <mergeCell ref="Y24:AC24"/>
    <mergeCell ref="B23:D23"/>
    <mergeCell ref="E23:I23"/>
    <mergeCell ref="J23:K23"/>
    <mergeCell ref="M23:N23"/>
    <mergeCell ref="O23:S23"/>
    <mergeCell ref="T23:X23"/>
    <mergeCell ref="K20:S20"/>
    <mergeCell ref="W20:AB20"/>
    <mergeCell ref="A21:A22"/>
    <mergeCell ref="B21:D22"/>
    <mergeCell ref="E21:S22"/>
    <mergeCell ref="T21:AC21"/>
    <mergeCell ref="T22:X22"/>
    <mergeCell ref="Y22:AC22"/>
    <mergeCell ref="Y17:AC17"/>
    <mergeCell ref="B18:D18"/>
    <mergeCell ref="E18:I18"/>
    <mergeCell ref="J18:K18"/>
    <mergeCell ref="M18:N18"/>
    <mergeCell ref="O18:S18"/>
    <mergeCell ref="T18:X18"/>
    <mergeCell ref="Y18:AC18"/>
    <mergeCell ref="B17:D17"/>
    <mergeCell ref="E17:I17"/>
    <mergeCell ref="J17:K17"/>
    <mergeCell ref="M17:N17"/>
    <mergeCell ref="O17:S17"/>
    <mergeCell ref="T17:X17"/>
    <mergeCell ref="Y15:AC15"/>
    <mergeCell ref="B16:D16"/>
    <mergeCell ref="E16:I16"/>
    <mergeCell ref="J16:K16"/>
    <mergeCell ref="M16:N16"/>
    <mergeCell ref="O16:S16"/>
    <mergeCell ref="T16:X16"/>
    <mergeCell ref="Y16:AC16"/>
    <mergeCell ref="B15:D15"/>
    <mergeCell ref="E15:I15"/>
    <mergeCell ref="J15:K15"/>
    <mergeCell ref="M15:N15"/>
    <mergeCell ref="O15:S15"/>
    <mergeCell ref="T15:X15"/>
    <mergeCell ref="K12:S12"/>
    <mergeCell ref="W12:AB12"/>
    <mergeCell ref="A13:A14"/>
    <mergeCell ref="B13:D14"/>
    <mergeCell ref="E13:S14"/>
    <mergeCell ref="T13:AC13"/>
    <mergeCell ref="T14:X14"/>
    <mergeCell ref="Y14:AC14"/>
    <mergeCell ref="Y9:AC9"/>
    <mergeCell ref="B10:D10"/>
    <mergeCell ref="E10:I10"/>
    <mergeCell ref="J10:K10"/>
    <mergeCell ref="M10:N10"/>
    <mergeCell ref="O10:S10"/>
    <mergeCell ref="T10:X10"/>
    <mergeCell ref="Y10:AC10"/>
    <mergeCell ref="B9:D9"/>
    <mergeCell ref="E9:I9"/>
    <mergeCell ref="J9:K9"/>
    <mergeCell ref="M9:N9"/>
    <mergeCell ref="O9:S9"/>
    <mergeCell ref="T9:X9"/>
    <mergeCell ref="Y7:AC7"/>
    <mergeCell ref="B8:D8"/>
    <mergeCell ref="E8:I8"/>
    <mergeCell ref="J8:K8"/>
    <mergeCell ref="M8:N8"/>
    <mergeCell ref="O8:S8"/>
    <mergeCell ref="T8:X8"/>
    <mergeCell ref="Y8:AC8"/>
    <mergeCell ref="B7:D7"/>
    <mergeCell ref="E7:I7"/>
    <mergeCell ref="J7:K7"/>
    <mergeCell ref="M7:N7"/>
    <mergeCell ref="O7:S7"/>
    <mergeCell ref="T7:X7"/>
    <mergeCell ref="A1:AB1"/>
    <mergeCell ref="A3:AB3"/>
    <mergeCell ref="K4:S4"/>
    <mergeCell ref="W4:AB4"/>
    <mergeCell ref="A5:A6"/>
    <mergeCell ref="B5:D6"/>
    <mergeCell ref="E5:S6"/>
    <mergeCell ref="T5:AC5"/>
    <mergeCell ref="T6:X6"/>
    <mergeCell ref="Y6:AC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modele-i_007</dc:creator>
  <cp:keywords/>
  <dc:description/>
  <cp:lastModifiedBy>modele-i_007</cp:lastModifiedBy>
  <cp:lastPrinted>2015-06-23T04:00:24Z</cp:lastPrinted>
  <dcterms:created xsi:type="dcterms:W3CDTF">2015-04-01T03:34:10Z</dcterms:created>
  <dcterms:modified xsi:type="dcterms:W3CDTF">2015-07-29T05:08:42Z</dcterms:modified>
  <cp:category/>
  <cp:version/>
  <cp:contentType/>
  <cp:contentStatus/>
</cp:coreProperties>
</file>