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tabRatio="594" activeTab="4"/>
  </bookViews>
  <sheets>
    <sheet name="組合せ" sheetId="1" r:id="rId1"/>
    <sheet name="１日日程" sheetId="2" r:id="rId2"/>
    <sheet name="１日目結果" sheetId="3" r:id="rId3"/>
    <sheet name="2日組合" sheetId="4" r:id="rId4"/>
    <sheet name="２日日程" sheetId="5" r:id="rId5"/>
  </sheets>
  <definedNames>
    <definedName name="_xlnm.Print_Area" localSheetId="2">'１日目結果'!$A$1:$O$55</definedName>
    <definedName name="_xlnm.Print_Area" localSheetId="3">'2日組合'!$A$1:$O$79</definedName>
  </definedNames>
  <calcPr fullCalcOnLoad="1"/>
</workbook>
</file>

<file path=xl/sharedStrings.xml><?xml version="1.0" encoding="utf-8"?>
<sst xmlns="http://schemas.openxmlformats.org/spreadsheetml/2006/main" count="908" uniqueCount="242">
  <si>
    <t>１組</t>
  </si>
  <si>
    <t>２組</t>
  </si>
  <si>
    <t>３組</t>
  </si>
  <si>
    <t>４組</t>
  </si>
  <si>
    <t>５組</t>
  </si>
  <si>
    <t>６組</t>
  </si>
  <si>
    <t>副　　　審</t>
  </si>
  <si>
    <t>会場</t>
  </si>
  <si>
    <t>組</t>
  </si>
  <si>
    <t>対　　戦　　チ　　ー　　ム</t>
  </si>
  <si>
    <t>主　審</t>
  </si>
  <si>
    <t>第４審</t>
  </si>
  <si>
    <t>キックオフ</t>
  </si>
  <si>
    <t>－</t>
  </si>
  <si>
    <t>１</t>
  </si>
  <si>
    <t>勝点</t>
  </si>
  <si>
    <t>得点</t>
  </si>
  <si>
    <t>失点</t>
  </si>
  <si>
    <t>得失点差</t>
  </si>
  <si>
    <t>順位</t>
  </si>
  <si>
    <t>キックオフ</t>
  </si>
  <si>
    <t>－</t>
  </si>
  <si>
    <t>－</t>
  </si>
  <si>
    <t>－</t>
  </si>
  <si>
    <t>第２日目 対戦相手・審判割り当て　</t>
  </si>
  <si>
    <t>第１日目 対戦相手・審判割り当て　</t>
  </si>
  <si>
    <t>①0９：00</t>
  </si>
  <si>
    <t>2</t>
  </si>
  <si>
    <t>3</t>
  </si>
  <si>
    <t>－</t>
  </si>
  <si>
    <t>審判部</t>
  </si>
  <si>
    <t>審判部</t>
  </si>
  <si>
    <t>携帯電話番号</t>
  </si>
  <si>
    <t>統　　　　　　括</t>
  </si>
  <si>
    <t>-</t>
  </si>
  <si>
    <t>２</t>
  </si>
  <si>
    <t>１位Ａ</t>
  </si>
  <si>
    <t>１位Ｂ</t>
  </si>
  <si>
    <t>【１日目　予選リーグ】</t>
  </si>
  <si>
    <t>３位決定戦</t>
  </si>
  <si>
    <t>【２日目　順位リーグ・決勝戦　】</t>
  </si>
  <si>
    <t>１組 ＆ ２組</t>
  </si>
  <si>
    <t>５</t>
  </si>
  <si>
    <t>１位パート決勝</t>
  </si>
  <si>
    <t>Ａ</t>
  </si>
  <si>
    <t>Ｂ</t>
  </si>
  <si>
    <t>Ａ</t>
  </si>
  <si>
    <t>Ｂ</t>
  </si>
  <si>
    <t>1位パート3位決定戦</t>
  </si>
  <si>
    <t>1位パート決勝</t>
  </si>
  <si>
    <t>２位パート決勝</t>
  </si>
  <si>
    <t>３位パート決勝</t>
  </si>
  <si>
    <t>４位パート決勝</t>
  </si>
  <si>
    <t>②09：50</t>
  </si>
  <si>
    <t>③10：40</t>
  </si>
  <si>
    <t>④11：30</t>
  </si>
  <si>
    <t>⑤12：20</t>
  </si>
  <si>
    <t>⑥13：1０</t>
  </si>
  <si>
    <t>⑦14：00</t>
  </si>
  <si>
    <t>⑧14：50</t>
  </si>
  <si>
    <t>３</t>
  </si>
  <si>
    <t>４</t>
  </si>
  <si>
    <t>1位パート</t>
  </si>
  <si>
    <t>２位パート</t>
  </si>
  <si>
    <t>３位パート</t>
  </si>
  <si>
    <t>４位パート</t>
  </si>
  <si>
    <t>-</t>
  </si>
  <si>
    <t>組 み 合 わ せ</t>
  </si>
  <si>
    <t>本部</t>
  </si>
  <si>
    <t>－</t>
  </si>
  <si>
    <t>－</t>
  </si>
  <si>
    <t>－</t>
  </si>
  <si>
    <t>－</t>
  </si>
  <si>
    <t>－</t>
  </si>
  <si>
    <t>高校生</t>
  </si>
  <si>
    <t xml:space="preserve"> ※副審は高校生がやってくれます。</t>
  </si>
  <si>
    <t>－</t>
  </si>
  <si>
    <t>2組</t>
  </si>
  <si>
    <t>―</t>
  </si>
  <si>
    <t>-</t>
  </si>
  <si>
    <t>Ａ2位</t>
  </si>
  <si>
    <t>Ｂ2位</t>
  </si>
  <si>
    <t>１位パートＡ1位</t>
  </si>
  <si>
    <t>1位パートＢ1位</t>
  </si>
  <si>
    <t>4位パートＡ1位</t>
  </si>
  <si>
    <t>3位パートＡ1位</t>
  </si>
  <si>
    <t>2位パートＡ1位</t>
  </si>
  <si>
    <t>4位パートＢ1位</t>
  </si>
  <si>
    <t>3位パートＢ1位</t>
  </si>
  <si>
    <t>2位パートＢ1位</t>
  </si>
  <si>
    <t>氏　　名</t>
  </si>
  <si>
    <t>深瀬　康之</t>
  </si>
  <si>
    <t>090-2685-0423</t>
  </si>
  <si>
    <t>鈴与三保グラウンド</t>
  </si>
  <si>
    <t>鈴与三保グラウンド</t>
  </si>
  <si>
    <t>高校生</t>
  </si>
  <si>
    <t>瀧島  彬臣</t>
  </si>
  <si>
    <t>審判部</t>
  </si>
  <si>
    <t>審判部</t>
  </si>
  <si>
    <t>横山　勝也</t>
  </si>
  <si>
    <t>080-8255-3432</t>
  </si>
  <si>
    <t>090-7919-3132</t>
  </si>
  <si>
    <t>中島人工芝</t>
  </si>
  <si>
    <t>中島人工芝</t>
  </si>
  <si>
    <t>牧野　進</t>
  </si>
  <si>
    <t>090-8739-1411</t>
  </si>
  <si>
    <t>－</t>
  </si>
  <si>
    <t>高校生</t>
  </si>
  <si>
    <t>－</t>
  </si>
  <si>
    <t>－</t>
  </si>
  <si>
    <t>※副審は、高校生が担当します。</t>
  </si>
  <si>
    <t>■グラウンド別責任者■</t>
  </si>
  <si>
    <t>1日目グラウンド</t>
  </si>
  <si>
    <t>2日目グラウンド</t>
  </si>
  <si>
    <t>鈴与三保グラウンド</t>
  </si>
  <si>
    <t>蛇塚グラウンド</t>
  </si>
  <si>
    <t>草薙球技場</t>
  </si>
  <si>
    <t>鈴与グラウンド</t>
  </si>
  <si>
    <t>蛇塚グラウンド</t>
  </si>
  <si>
    <t>蛇塚グラウンド</t>
  </si>
  <si>
    <t>草薙球技場</t>
  </si>
  <si>
    <t>静岡ＴＣオレンジ</t>
  </si>
  <si>
    <t>静岡ＴＣホワイト</t>
  </si>
  <si>
    <t>静岡ＴＣＵ１０</t>
  </si>
  <si>
    <t>４組</t>
  </si>
  <si>
    <t>７組</t>
  </si>
  <si>
    <t>８組</t>
  </si>
  <si>
    <t>①</t>
  </si>
  <si>
    <t>②</t>
  </si>
  <si>
    <t>③</t>
  </si>
  <si>
    <t>④</t>
  </si>
  <si>
    <t>⑤</t>
  </si>
  <si>
    <t>⑥</t>
  </si>
  <si>
    <t>順決</t>
  </si>
  <si>
    <t>３組 ＆ ４組</t>
  </si>
  <si>
    <t xml:space="preserve">５組＆６組 </t>
  </si>
  <si>
    <t>７組＆８組</t>
  </si>
  <si>
    <t>６</t>
  </si>
  <si>
    <t>７</t>
  </si>
  <si>
    <t>８</t>
  </si>
  <si>
    <t>第１日目　１月８日　予選リーグ試合結果表　</t>
  </si>
  <si>
    <t>１位パート</t>
  </si>
  <si>
    <t>決勝戦</t>
  </si>
  <si>
    <t>３位決定戦</t>
  </si>
  <si>
    <t>各順位</t>
  </si>
  <si>
    <t>高校生</t>
  </si>
  <si>
    <t>静岡ＴＣ　オレンジ</t>
  </si>
  <si>
    <t>川崎フロンターレ</t>
  </si>
  <si>
    <t>静岡ＴＣ　ホワイト</t>
  </si>
  <si>
    <t>静岡ＴＣ　Ｕ１０</t>
  </si>
  <si>
    <t>清水エスパルス</t>
  </si>
  <si>
    <t>香川県トレセン</t>
  </si>
  <si>
    <t>富山県トレセン</t>
  </si>
  <si>
    <t>あざみ野ＦＣ</t>
  </si>
  <si>
    <t>横浜トレセン</t>
  </si>
  <si>
    <t>新座片山</t>
  </si>
  <si>
    <t>新座片山ＦＣ</t>
  </si>
  <si>
    <t>清水トレセン</t>
  </si>
  <si>
    <t>アスルクラロ沼津</t>
  </si>
  <si>
    <t>ばらきＳＣ</t>
  </si>
  <si>
    <t>ばらきＳＣ</t>
  </si>
  <si>
    <t>－</t>
  </si>
  <si>
    <t>－</t>
  </si>
  <si>
    <t>ＦＣトッカーノ</t>
  </si>
  <si>
    <t>ヴァンフォーレ甲府</t>
  </si>
  <si>
    <t>4組２位</t>
  </si>
  <si>
    <t>4組１位</t>
  </si>
  <si>
    <t>八王子選抜</t>
  </si>
  <si>
    <t>甲府トレセン</t>
  </si>
  <si>
    <t>1組１位</t>
  </si>
  <si>
    <t>1組２位</t>
  </si>
  <si>
    <t>2組２位</t>
  </si>
  <si>
    <t>ＪＡＣＰＡ東京</t>
  </si>
  <si>
    <t>バディ－中和田</t>
  </si>
  <si>
    <t>5組２位</t>
  </si>
  <si>
    <t>5組１位</t>
  </si>
  <si>
    <t>5組３位</t>
  </si>
  <si>
    <t>7組２位</t>
  </si>
  <si>
    <t>7組３位</t>
  </si>
  <si>
    <t>7組１位</t>
  </si>
  <si>
    <t>6組３位</t>
  </si>
  <si>
    <t>6組２位</t>
  </si>
  <si>
    <t>6組１位</t>
  </si>
  <si>
    <t>８組３位</t>
  </si>
  <si>
    <t>８組２位</t>
  </si>
  <si>
    <t>８組１位</t>
  </si>
  <si>
    <t>1組３位</t>
  </si>
  <si>
    <t>2組３位</t>
  </si>
  <si>
    <t>2組１位</t>
  </si>
  <si>
    <t>4組３位</t>
  </si>
  <si>
    <t>3組３位</t>
  </si>
  <si>
    <t>3組２位</t>
  </si>
  <si>
    <t>3組１位</t>
  </si>
  <si>
    <t>静岡ＴＣ　</t>
  </si>
  <si>
    <t>バディ－中和田</t>
  </si>
  <si>
    <t>ＦＣ　トッカーノ</t>
  </si>
  <si>
    <t>ばらきＳＣ</t>
  </si>
  <si>
    <t>シルフィードＦＣ</t>
  </si>
  <si>
    <t>バディーサッカークラブ</t>
  </si>
  <si>
    <t>シルフィードＦＣ</t>
  </si>
  <si>
    <t>富山県トレセン</t>
  </si>
  <si>
    <t>静岡トレセン</t>
  </si>
  <si>
    <t>バディーＳＣ</t>
  </si>
  <si>
    <t>バディサッカークラブ</t>
  </si>
  <si>
    <t>バディサッカークラブ</t>
  </si>
  <si>
    <t>バディＳＣ</t>
  </si>
  <si>
    <t>第２日目　１月９日　順位リーグ試合結果表　</t>
  </si>
  <si>
    <t>第2４回　 静岡新春ジュニアU－11サッカー大会　</t>
  </si>
  <si>
    <t>大東小学校</t>
  </si>
  <si>
    <t>B-1</t>
  </si>
  <si>
    <t>B-2</t>
  </si>
  <si>
    <t>C-1</t>
  </si>
  <si>
    <t>C-2</t>
  </si>
  <si>
    <t>D-1</t>
  </si>
  <si>
    <t>D-2　</t>
  </si>
  <si>
    <t>Ｃパート決勝</t>
  </si>
  <si>
    <t>Ｄパート決勝</t>
  </si>
  <si>
    <t>中島３位</t>
  </si>
  <si>
    <t>鈴与３位</t>
  </si>
  <si>
    <t>蛇塚３位</t>
  </si>
  <si>
    <t>草薙３位</t>
  </si>
  <si>
    <t>蛇塚４位</t>
  </si>
  <si>
    <t>草薙４位</t>
  </si>
  <si>
    <t>中島４位</t>
  </si>
  <si>
    <t>鈴与４位</t>
  </si>
  <si>
    <t>蛇塚６位</t>
  </si>
  <si>
    <t>草薙６位</t>
  </si>
  <si>
    <t>中島６位</t>
  </si>
  <si>
    <t>鈴与６位</t>
  </si>
  <si>
    <t>蛇塚１位</t>
  </si>
  <si>
    <t>草薙１位</t>
  </si>
  <si>
    <t>中島１位</t>
  </si>
  <si>
    <t>鈴与１位</t>
  </si>
  <si>
    <t>２位－ａ</t>
  </si>
  <si>
    <t>２位－ｂ</t>
  </si>
  <si>
    <t>２位－ｃ</t>
  </si>
  <si>
    <t>２位－ｄ</t>
  </si>
  <si>
    <t>５位－ａ</t>
  </si>
  <si>
    <t>５位－ｂ</t>
  </si>
  <si>
    <t>５位－ｃ</t>
  </si>
  <si>
    <t>５位－ｄ</t>
  </si>
  <si>
    <t>蛇塚グランド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</si>
</sst>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HGPｺﾞｼｯｸE"/>
      <family val="3"/>
    </font>
    <font>
      <sz val="11"/>
      <name val="HG丸ｺﾞｼｯｸM-PRO"/>
      <family val="3"/>
    </font>
    <font>
      <sz val="11"/>
      <color indexed="9"/>
      <name val="HG丸ｺﾞｼｯｸM-PRO"/>
      <family val="3"/>
    </font>
    <font>
      <sz val="9"/>
      <color indexed="9"/>
      <name val="HG丸ｺﾞｼｯｸM-PRO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hair"/>
      <top style="thin"/>
      <bottom/>
    </border>
    <border>
      <left style="medium"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hair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hair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medium"/>
      <top style="thin"/>
      <bottom style="thin"/>
      <diagonal style="thin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 diagonalDown="1">
      <left/>
      <right style="medium"/>
      <top style="thin"/>
      <bottom style="medium"/>
      <diagonal style="thin"/>
    </border>
    <border>
      <left style="thin"/>
      <right/>
      <top style="thin"/>
      <bottom style="hair"/>
    </border>
    <border>
      <left/>
      <right style="medium"/>
      <top style="thin"/>
      <bottom style="hair"/>
    </border>
    <border diagonalDown="1">
      <left/>
      <right/>
      <top style="thin"/>
      <bottom/>
      <diagonal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 diagonalDown="1">
      <left style="medium"/>
      <right/>
      <top style="medium"/>
      <bottom style="thin"/>
      <diagonal style="thin"/>
    </border>
    <border diagonalDown="1">
      <left/>
      <right/>
      <top style="medium"/>
      <bottom style="thin"/>
      <diagonal style="thin"/>
    </border>
    <border diagonalDown="1">
      <left style="medium"/>
      <right/>
      <top style="thin"/>
      <bottom style="thin"/>
      <diagonal style="thin"/>
    </border>
    <border>
      <left style="medium"/>
      <right style="medium"/>
      <top style="thin"/>
      <bottom/>
    </border>
    <border diagonalDown="1">
      <left/>
      <right style="thin"/>
      <top style="medium"/>
      <bottom style="thin"/>
      <diagonal style="thin"/>
    </border>
    <border diagonalDown="1">
      <left/>
      <right style="thin"/>
      <top style="thin"/>
      <bottom style="thin"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hair"/>
      <top style="medium"/>
      <bottom/>
    </border>
    <border>
      <left style="thin"/>
      <right style="hair"/>
      <top/>
      <bottom style="medium"/>
    </border>
    <border>
      <left style="hair"/>
      <right style="thin"/>
      <top style="medium"/>
      <bottom/>
    </border>
    <border>
      <left style="hair"/>
      <right style="thin"/>
      <top/>
      <bottom style="medium"/>
    </border>
    <border>
      <left style="medium"/>
      <right style="thin"/>
      <top/>
      <bottom style="medium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5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33" borderId="0" xfId="0" applyFill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 shrinkToFit="1"/>
    </xf>
    <xf numFmtId="0" fontId="4" fillId="0" borderId="24" xfId="0" applyFont="1" applyBorder="1" applyAlignment="1">
      <alignment horizontal="distributed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distributed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176" fontId="4" fillId="0" borderId="25" xfId="0" applyNumberFormat="1" applyFont="1" applyBorder="1" applyAlignment="1" applyProtection="1">
      <alignment horizontal="distributed" vertical="center" shrinkToFit="1"/>
      <protection locked="0"/>
    </xf>
    <xf numFmtId="0" fontId="4" fillId="0" borderId="26" xfId="0" applyFont="1" applyBorder="1" applyAlignment="1" applyProtection="1">
      <alignment horizontal="distributed" vertical="center" shrinkToFit="1"/>
      <protection locked="0"/>
    </xf>
    <xf numFmtId="0" fontId="4" fillId="0" borderId="34" xfId="0" applyFont="1" applyBorder="1" applyAlignment="1" applyProtection="1">
      <alignment horizontal="distributed" vertical="center" shrinkToFit="1"/>
      <protection locked="0"/>
    </xf>
    <xf numFmtId="0" fontId="4" fillId="0" borderId="35" xfId="0" applyFont="1" applyBorder="1" applyAlignment="1" applyProtection="1">
      <alignment horizontal="distributed" vertical="center" shrinkToFit="1"/>
      <protection locked="0"/>
    </xf>
    <xf numFmtId="0" fontId="4" fillId="0" borderId="38" xfId="0" applyFont="1" applyBorder="1" applyAlignment="1" applyProtection="1">
      <alignment horizontal="distributed" vertical="center" shrinkToFit="1"/>
      <protection locked="0"/>
    </xf>
    <xf numFmtId="0" fontId="4" fillId="0" borderId="36" xfId="0" applyFont="1" applyBorder="1" applyAlignment="1" applyProtection="1">
      <alignment horizontal="distributed" vertical="center" shrinkToFit="1"/>
      <protection locked="0"/>
    </xf>
    <xf numFmtId="49" fontId="4" fillId="0" borderId="33" xfId="0" applyNumberFormat="1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176" fontId="10" fillId="0" borderId="41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176" fontId="10" fillId="0" borderId="43" xfId="0" applyNumberFormat="1" applyFont="1" applyBorder="1" applyAlignment="1" applyProtection="1">
      <alignment horizontal="center" vertical="center"/>
      <protection/>
    </xf>
    <xf numFmtId="176" fontId="10" fillId="0" borderId="42" xfId="0" applyNumberFormat="1" applyFont="1" applyBorder="1" applyAlignment="1" applyProtection="1">
      <alignment horizontal="center" vertical="center"/>
      <protection/>
    </xf>
    <xf numFmtId="176" fontId="10" fillId="0" borderId="44" xfId="0" applyNumberFormat="1" applyFont="1" applyBorder="1" applyAlignment="1" applyProtection="1">
      <alignment horizontal="center" vertical="center"/>
      <protection/>
    </xf>
    <xf numFmtId="176" fontId="10" fillId="0" borderId="45" xfId="0" applyNumberFormat="1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distributed" vertical="center" shrinkToFit="1"/>
      <protection/>
    </xf>
    <xf numFmtId="176" fontId="10" fillId="0" borderId="47" xfId="0" applyNumberFormat="1" applyFont="1" applyBorder="1" applyAlignment="1" applyProtection="1">
      <alignment horizontal="center" vertical="center"/>
      <protection/>
    </xf>
    <xf numFmtId="176" fontId="10" fillId="0" borderId="48" xfId="0" applyNumberFormat="1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distributed" vertical="center" shrinkToFit="1"/>
      <protection/>
    </xf>
    <xf numFmtId="176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46" xfId="0" applyNumberFormat="1" applyFont="1" applyBorder="1" applyAlignment="1" applyProtection="1">
      <alignment horizontal="center" vertical="center"/>
      <protection/>
    </xf>
    <xf numFmtId="176" fontId="10" fillId="0" borderId="49" xfId="0" applyNumberFormat="1" applyFont="1" applyBorder="1" applyAlignment="1" applyProtection="1">
      <alignment horizontal="center" vertical="center"/>
      <protection/>
    </xf>
    <xf numFmtId="49" fontId="10" fillId="0" borderId="49" xfId="0" applyNumberFormat="1" applyFont="1" applyBorder="1" applyAlignment="1" applyProtection="1">
      <alignment horizontal="center" vertical="center"/>
      <protection/>
    </xf>
    <xf numFmtId="176" fontId="10" fillId="0" borderId="50" xfId="0" applyNumberFormat="1" applyFont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4" fillId="0" borderId="15" xfId="0" applyFont="1" applyBorder="1" applyAlignment="1" applyProtection="1">
      <alignment horizontal="distributed" vertical="center" shrinkToFit="1"/>
      <protection locked="0"/>
    </xf>
    <xf numFmtId="0" fontId="4" fillId="0" borderId="11" xfId="0" applyFont="1" applyBorder="1" applyAlignment="1" applyProtection="1">
      <alignment horizontal="distributed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>
      <alignment vertical="center" textRotation="255"/>
    </xf>
    <xf numFmtId="0" fontId="6" fillId="0" borderId="0" xfId="0" applyFont="1" applyFill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176" fontId="4" fillId="0" borderId="56" xfId="0" applyNumberFormat="1" applyFont="1" applyBorder="1" applyAlignment="1" applyProtection="1">
      <alignment horizontal="distributed" vertical="center" shrinkToFit="1"/>
      <protection locked="0"/>
    </xf>
    <xf numFmtId="0" fontId="4" fillId="0" borderId="57" xfId="0" applyFont="1" applyBorder="1" applyAlignment="1" applyProtection="1">
      <alignment horizontal="distributed" vertical="center" shrinkToFit="1"/>
      <protection locked="0"/>
    </xf>
    <xf numFmtId="0" fontId="4" fillId="0" borderId="32" xfId="0" applyFont="1" applyBorder="1" applyAlignment="1" applyProtection="1">
      <alignment horizontal="distributed" vertical="center" shrinkToFit="1"/>
      <protection locked="0"/>
    </xf>
    <xf numFmtId="0" fontId="4" fillId="0" borderId="16" xfId="0" applyFont="1" applyBorder="1" applyAlignment="1" applyProtection="1">
      <alignment horizontal="distributed" vertical="center" shrinkToFit="1"/>
      <protection locked="0"/>
    </xf>
    <xf numFmtId="176" fontId="4" fillId="0" borderId="16" xfId="0" applyNumberFormat="1" applyFont="1" applyBorder="1" applyAlignment="1" applyProtection="1">
      <alignment horizontal="distributed" vertical="center" shrinkToFit="1"/>
      <protection locked="0"/>
    </xf>
    <xf numFmtId="49" fontId="4" fillId="0" borderId="5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 applyProtection="1">
      <alignment horizontal="distributed" vertical="center" shrinkToFit="1"/>
      <protection locked="0"/>
    </xf>
    <xf numFmtId="0" fontId="4" fillId="0" borderId="58" xfId="0" applyFont="1" applyBorder="1" applyAlignment="1" applyProtection="1">
      <alignment horizontal="distributed" vertical="center" shrinkToFit="1"/>
      <protection locked="0"/>
    </xf>
    <xf numFmtId="0" fontId="4" fillId="0" borderId="61" xfId="0" applyFont="1" applyBorder="1" applyAlignment="1" applyProtection="1">
      <alignment horizontal="distributed" vertical="center" shrinkToFit="1"/>
      <protection locked="0"/>
    </xf>
    <xf numFmtId="0" fontId="4" fillId="0" borderId="59" xfId="0" applyFont="1" applyBorder="1" applyAlignment="1" applyProtection="1">
      <alignment horizontal="distributed" vertical="center" shrinkToFit="1"/>
      <protection locked="0"/>
    </xf>
    <xf numFmtId="0" fontId="4" fillId="0" borderId="27" xfId="0" applyFont="1" applyBorder="1" applyAlignment="1" applyProtection="1">
      <alignment horizontal="distributed" vertical="center" shrinkToFit="1"/>
      <protection locked="0"/>
    </xf>
    <xf numFmtId="176" fontId="4" fillId="0" borderId="62" xfId="0" applyNumberFormat="1" applyFont="1" applyBorder="1" applyAlignment="1" applyProtection="1">
      <alignment horizontal="distributed" vertical="center" shrinkToFit="1"/>
      <protection locked="0"/>
    </xf>
    <xf numFmtId="0" fontId="0" fillId="0" borderId="0" xfId="0" applyAlignment="1">
      <alignment horizontal="center" vertical="center" shrinkToFit="1"/>
    </xf>
    <xf numFmtId="176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distributed" vertical="center" shrinkToFit="1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>
      <alignment horizontal="center" vertical="center" shrinkToFit="1"/>
    </xf>
    <xf numFmtId="0" fontId="4" fillId="0" borderId="46" xfId="0" applyFont="1" applyBorder="1" applyAlignment="1" applyProtection="1">
      <alignment horizontal="distributed" vertical="center" shrinkToFit="1"/>
      <protection locked="0"/>
    </xf>
    <xf numFmtId="0" fontId="4" fillId="0" borderId="46" xfId="0" applyFont="1" applyBorder="1" applyAlignment="1">
      <alignment horizontal="distributed" vertical="center" shrinkToFit="1"/>
    </xf>
    <xf numFmtId="0" fontId="0" fillId="0" borderId="46" xfId="0" applyBorder="1" applyAlignment="1">
      <alignment vertical="center"/>
    </xf>
    <xf numFmtId="0" fontId="0" fillId="0" borderId="46" xfId="0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0" fillId="0" borderId="46" xfId="0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10" fillId="0" borderId="64" xfId="0" applyNumberFormat="1" applyFont="1" applyBorder="1" applyAlignment="1" applyProtection="1">
      <alignment horizontal="center" vertical="center"/>
      <protection/>
    </xf>
    <xf numFmtId="176" fontId="10" fillId="0" borderId="65" xfId="0" applyNumberFormat="1" applyFont="1" applyBorder="1" applyAlignment="1" applyProtection="1">
      <alignment horizontal="center" vertical="center"/>
      <protection/>
    </xf>
    <xf numFmtId="176" fontId="10" fillId="0" borderId="66" xfId="0" applyNumberFormat="1" applyFont="1" applyBorder="1" applyAlignment="1" applyProtection="1">
      <alignment horizontal="center" vertical="center"/>
      <protection/>
    </xf>
    <xf numFmtId="49" fontId="10" fillId="0" borderId="67" xfId="0" applyNumberFormat="1" applyFont="1" applyBorder="1" applyAlignment="1" applyProtection="1">
      <alignment horizontal="center" vertical="center"/>
      <protection/>
    </xf>
    <xf numFmtId="176" fontId="10" fillId="0" borderId="68" xfId="0" applyNumberFormat="1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distributed" vertical="center" shrinkToFit="1"/>
      <protection/>
    </xf>
    <xf numFmtId="176" fontId="10" fillId="0" borderId="67" xfId="0" applyNumberFormat="1" applyFont="1" applyBorder="1" applyAlignment="1" applyProtection="1">
      <alignment horizontal="center" vertical="center"/>
      <protection/>
    </xf>
    <xf numFmtId="176" fontId="10" fillId="0" borderId="69" xfId="0" applyNumberFormat="1" applyFont="1" applyBorder="1" applyAlignment="1" applyProtection="1">
      <alignment horizontal="center" vertical="center"/>
      <protection/>
    </xf>
    <xf numFmtId="176" fontId="10" fillId="0" borderId="70" xfId="0" applyNumberFormat="1" applyFont="1" applyBorder="1" applyAlignment="1" applyProtection="1">
      <alignment horizontal="center" vertical="center"/>
      <protection/>
    </xf>
    <xf numFmtId="0" fontId="4" fillId="0" borderId="71" xfId="0" applyFont="1" applyBorder="1" applyAlignment="1">
      <alignment horizontal="center" vertical="center" shrinkToFit="1"/>
    </xf>
    <xf numFmtId="0" fontId="4" fillId="0" borderId="17" xfId="0" applyFont="1" applyBorder="1" applyAlignment="1" applyProtection="1">
      <alignment horizontal="distributed" vertical="center" shrinkToFit="1"/>
      <protection locked="0"/>
    </xf>
    <xf numFmtId="0" fontId="4" fillId="0" borderId="7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176" fontId="10" fillId="0" borderId="20" xfId="0" applyNumberFormat="1" applyFont="1" applyBorder="1" applyAlignment="1" applyProtection="1">
      <alignment horizontal="center" vertical="center"/>
      <protection/>
    </xf>
    <xf numFmtId="176" fontId="10" fillId="0" borderId="74" xfId="0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center" vertical="center" shrinkToFit="1"/>
    </xf>
    <xf numFmtId="0" fontId="4" fillId="0" borderId="33" xfId="0" applyFont="1" applyBorder="1" applyAlignment="1" applyProtection="1">
      <alignment horizontal="distributed" vertical="center" shrinkToFit="1"/>
      <protection locked="0"/>
    </xf>
    <xf numFmtId="0" fontId="4" fillId="0" borderId="75" xfId="0" applyFont="1" applyBorder="1" applyAlignment="1">
      <alignment horizontal="distributed" vertical="center" shrinkToFit="1"/>
    </xf>
    <xf numFmtId="0" fontId="0" fillId="0" borderId="76" xfId="0" applyBorder="1" applyAlignment="1">
      <alignment horizontal="center"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78" xfId="0" applyFont="1" applyBorder="1" applyAlignment="1" applyProtection="1">
      <alignment horizontal="distributed" vertical="center" shrinkToFit="1"/>
      <protection locked="0"/>
    </xf>
    <xf numFmtId="0" fontId="4" fillId="0" borderId="78" xfId="0" applyFont="1" applyBorder="1" applyAlignment="1">
      <alignment horizontal="distributed" vertical="center" shrinkToFit="1"/>
    </xf>
    <xf numFmtId="0" fontId="4" fillId="0" borderId="70" xfId="0" applyFont="1" applyBorder="1" applyAlignment="1">
      <alignment horizontal="distributed" vertical="center" shrinkToFit="1"/>
    </xf>
    <xf numFmtId="0" fontId="4" fillId="0" borderId="55" xfId="0" applyFont="1" applyBorder="1" applyAlignment="1">
      <alignment horizontal="distributed" vertical="center" shrinkToFit="1"/>
    </xf>
    <xf numFmtId="0" fontId="4" fillId="0" borderId="58" xfId="0" applyFont="1" applyBorder="1" applyAlignment="1">
      <alignment horizontal="distributed" vertical="center" shrinkToFit="1"/>
    </xf>
    <xf numFmtId="0" fontId="4" fillId="0" borderId="79" xfId="0" applyFont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 shrinkToFit="1"/>
    </xf>
    <xf numFmtId="0" fontId="4" fillId="0" borderId="70" xfId="0" applyFont="1" applyBorder="1" applyAlignment="1" applyProtection="1">
      <alignment horizontal="distributed" vertical="center" shrinkToFit="1"/>
      <protection locked="0"/>
    </xf>
    <xf numFmtId="0" fontId="4" fillId="0" borderId="38" xfId="0" applyFont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176" fontId="4" fillId="0" borderId="56" xfId="0" applyNumberFormat="1" applyFont="1" applyFill="1" applyBorder="1" applyAlignment="1" applyProtection="1">
      <alignment horizontal="distributed" vertical="center" shrinkToFit="1"/>
      <protection locked="0"/>
    </xf>
    <xf numFmtId="0" fontId="4" fillId="0" borderId="14" xfId="0" applyFont="1" applyFill="1" applyBorder="1" applyAlignment="1">
      <alignment horizontal="distributed" vertical="center" shrinkToFit="1"/>
    </xf>
    <xf numFmtId="0" fontId="4" fillId="0" borderId="32" xfId="0" applyFont="1" applyFill="1" applyBorder="1" applyAlignment="1" applyProtection="1">
      <alignment horizontal="distributed" vertical="center" shrinkToFit="1"/>
      <protection locked="0"/>
    </xf>
    <xf numFmtId="49" fontId="4" fillId="0" borderId="70" xfId="0" applyNumberFormat="1" applyFont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176" fontId="4" fillId="0" borderId="83" xfId="0" applyNumberFormat="1" applyFont="1" applyFill="1" applyBorder="1" applyAlignment="1" applyProtection="1">
      <alignment horizontal="distributed" vertical="center" shrinkToFit="1"/>
      <protection locked="0"/>
    </xf>
    <xf numFmtId="0" fontId="4" fillId="0" borderId="31" xfId="0" applyFont="1" applyFill="1" applyBorder="1" applyAlignment="1">
      <alignment horizontal="distributed" vertical="center" shrinkToFit="1"/>
    </xf>
    <xf numFmtId="0" fontId="4" fillId="0" borderId="70" xfId="0" applyFont="1" applyFill="1" applyBorder="1" applyAlignment="1" applyProtection="1">
      <alignment horizontal="distributed" vertical="center" shrinkToFit="1"/>
      <protection locked="0"/>
    </xf>
    <xf numFmtId="0" fontId="4" fillId="0" borderId="84" xfId="0" applyFont="1" applyFill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 applyProtection="1">
      <alignment horizontal="distributed" vertical="center" shrinkToFit="1"/>
      <protection locked="0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 applyProtection="1">
      <alignment horizontal="distributed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distributed" vertical="center" shrinkToFit="1"/>
      <protection locked="0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 applyProtection="1">
      <alignment horizontal="distributed" vertical="center" shrinkToFit="1"/>
      <protection locked="0"/>
    </xf>
    <xf numFmtId="0" fontId="4" fillId="0" borderId="11" xfId="0" applyFont="1" applyFill="1" applyBorder="1" applyAlignment="1">
      <alignment horizontal="distributed" vertical="center" shrinkToFit="1"/>
    </xf>
    <xf numFmtId="176" fontId="4" fillId="0" borderId="22" xfId="0" applyNumberFormat="1" applyFont="1" applyFill="1" applyBorder="1" applyAlignment="1" applyProtection="1">
      <alignment horizontal="distributed" vertical="center" shrinkToFit="1"/>
      <protection locked="0"/>
    </xf>
    <xf numFmtId="0" fontId="0" fillId="1" borderId="49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4" fillId="0" borderId="76" xfId="0" applyFont="1" applyBorder="1" applyAlignment="1">
      <alignment horizontal="center" vertical="center" shrinkToFit="1"/>
    </xf>
    <xf numFmtId="0" fontId="0" fillId="0" borderId="49" xfId="0" applyBorder="1" applyAlignment="1">
      <alignment vertical="center"/>
    </xf>
    <xf numFmtId="0" fontId="0" fillId="1" borderId="55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13" fillId="0" borderId="0" xfId="0" applyFont="1" applyBorder="1" applyAlignment="1">
      <alignment vertical="center" textRotation="255"/>
    </xf>
    <xf numFmtId="0" fontId="14" fillId="0" borderId="0" xfId="0" applyFont="1" applyBorder="1" applyAlignment="1">
      <alignment vertical="center" textRotation="255"/>
    </xf>
    <xf numFmtId="0" fontId="15" fillId="0" borderId="0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69" xfId="0" applyBorder="1" applyAlignment="1">
      <alignment vertical="center"/>
    </xf>
    <xf numFmtId="0" fontId="4" fillId="0" borderId="6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3" fillId="0" borderId="82" xfId="0" applyFont="1" applyBorder="1" applyAlignment="1">
      <alignment vertical="center" textRotation="255"/>
    </xf>
    <xf numFmtId="0" fontId="4" fillId="0" borderId="82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13" fillId="0" borderId="37" xfId="0" applyFont="1" applyBorder="1" applyAlignment="1">
      <alignment vertical="center" textRotation="255"/>
    </xf>
    <xf numFmtId="0" fontId="13" fillId="0" borderId="69" xfId="0" applyFont="1" applyBorder="1" applyAlignment="1">
      <alignment vertical="center" textRotation="255"/>
    </xf>
    <xf numFmtId="0" fontId="13" fillId="0" borderId="24" xfId="0" applyFont="1" applyBorder="1" applyAlignment="1">
      <alignment vertical="center" textRotation="255"/>
    </xf>
    <xf numFmtId="0" fontId="14" fillId="0" borderId="82" xfId="0" applyFont="1" applyBorder="1" applyAlignment="1">
      <alignment vertical="center" textRotation="255"/>
    </xf>
    <xf numFmtId="0" fontId="14" fillId="0" borderId="64" xfId="0" applyFont="1" applyBorder="1" applyAlignment="1">
      <alignment vertical="center" textRotation="255"/>
    </xf>
    <xf numFmtId="0" fontId="0" fillId="0" borderId="64" xfId="0" applyBorder="1" applyAlignment="1">
      <alignment vertical="center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86" xfId="0" applyFont="1" applyFill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 shrinkToFit="1"/>
    </xf>
    <xf numFmtId="20" fontId="4" fillId="0" borderId="15" xfId="0" applyNumberFormat="1" applyFont="1" applyFill="1" applyBorder="1" applyAlignment="1">
      <alignment horizontal="center" vertical="center" shrinkToFit="1"/>
    </xf>
    <xf numFmtId="20" fontId="4" fillId="0" borderId="78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 applyProtection="1">
      <alignment horizontal="distributed" vertical="center" shrinkToFit="1"/>
      <protection locked="0"/>
    </xf>
    <xf numFmtId="0" fontId="4" fillId="0" borderId="76" xfId="0" applyFont="1" applyFill="1" applyBorder="1" applyAlignment="1">
      <alignment horizontal="distributed" vertical="center" shrinkToFit="1"/>
    </xf>
    <xf numFmtId="176" fontId="4" fillId="0" borderId="76" xfId="0" applyNumberFormat="1" applyFont="1" applyFill="1" applyBorder="1" applyAlignment="1" applyProtection="1">
      <alignment horizontal="distributed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176" fontId="4" fillId="0" borderId="87" xfId="0" applyNumberFormat="1" applyFont="1" applyBorder="1" applyAlignment="1" applyProtection="1">
      <alignment horizontal="distributed" vertical="center" shrinkToFit="1"/>
      <protection locked="0"/>
    </xf>
    <xf numFmtId="0" fontId="4" fillId="0" borderId="54" xfId="0" applyFont="1" applyBorder="1" applyAlignment="1" applyProtection="1">
      <alignment horizontal="distributed" vertical="center" shrinkToFit="1"/>
      <protection locked="0"/>
    </xf>
    <xf numFmtId="0" fontId="4" fillId="0" borderId="87" xfId="0" applyFont="1" applyBorder="1" applyAlignment="1" applyProtection="1">
      <alignment horizontal="distributed" vertical="center" shrinkToFit="1"/>
      <protection locked="0"/>
    </xf>
    <xf numFmtId="176" fontId="4" fillId="0" borderId="17" xfId="0" applyNumberFormat="1" applyFont="1" applyBorder="1" applyAlignment="1" applyProtection="1">
      <alignment horizontal="distributed" vertical="center" shrinkToFit="1"/>
      <protection locked="0"/>
    </xf>
    <xf numFmtId="0" fontId="0" fillId="0" borderId="15" xfId="0" applyBorder="1" applyAlignment="1">
      <alignment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5" fillId="35" borderId="37" xfId="0" applyFont="1" applyFill="1" applyBorder="1" applyAlignment="1">
      <alignment vertical="center" textRotation="255"/>
    </xf>
    <xf numFmtId="0" fontId="5" fillId="35" borderId="88" xfId="0" applyFont="1" applyFill="1" applyBorder="1" applyAlignment="1">
      <alignment vertical="center"/>
    </xf>
    <xf numFmtId="0" fontId="16" fillId="35" borderId="88" xfId="0" applyFont="1" applyFill="1" applyBorder="1" applyAlignment="1">
      <alignment vertical="center"/>
    </xf>
    <xf numFmtId="0" fontId="16" fillId="35" borderId="89" xfId="0" applyFont="1" applyFill="1" applyBorder="1" applyAlignment="1">
      <alignment vertical="center"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3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52" xfId="0" applyFont="1" applyBorder="1" applyAlignment="1">
      <alignment horizontal="distributed" vertical="center" shrinkToFit="1"/>
    </xf>
    <xf numFmtId="0" fontId="4" fillId="0" borderId="53" xfId="0" applyFont="1" applyBorder="1" applyAlignment="1">
      <alignment horizontal="distributed" vertical="center" shrinkToFit="1"/>
    </xf>
    <xf numFmtId="0" fontId="5" fillId="35" borderId="37" xfId="0" applyFont="1" applyFill="1" applyBorder="1" applyAlignment="1">
      <alignment vertical="center" textRotation="255" shrinkToFit="1"/>
    </xf>
    <xf numFmtId="0" fontId="16" fillId="35" borderId="88" xfId="0" applyFont="1" applyFill="1" applyBorder="1" applyAlignment="1">
      <alignment vertical="center" shrinkToFit="1"/>
    </xf>
    <xf numFmtId="0" fontId="16" fillId="35" borderId="89" xfId="0" applyFont="1" applyFill="1" applyBorder="1" applyAlignment="1">
      <alignment vertical="center" shrinkToFit="1"/>
    </xf>
    <xf numFmtId="0" fontId="4" fillId="0" borderId="71" xfId="0" applyFont="1" applyBorder="1" applyAlignment="1">
      <alignment horizontal="distributed" vertical="center"/>
    </xf>
    <xf numFmtId="0" fontId="4" fillId="0" borderId="71" xfId="0" applyFont="1" applyBorder="1" applyAlignment="1">
      <alignment horizontal="distributed" vertical="center" shrinkToFit="1"/>
    </xf>
    <xf numFmtId="0" fontId="12" fillId="0" borderId="0" xfId="0" applyFont="1" applyAlignment="1">
      <alignment horizontal="center" vertical="center"/>
    </xf>
    <xf numFmtId="0" fontId="0" fillId="1" borderId="49" xfId="0" applyFill="1" applyBorder="1" applyAlignment="1">
      <alignment horizontal="fill" vertical="center"/>
    </xf>
    <xf numFmtId="0" fontId="0" fillId="1" borderId="49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35" borderId="72" xfId="0" applyFont="1" applyFill="1" applyBorder="1" applyAlignment="1">
      <alignment vertical="center" textRotation="255"/>
    </xf>
    <xf numFmtId="0" fontId="5" fillId="35" borderId="28" xfId="0" applyFont="1" applyFill="1" applyBorder="1" applyAlignment="1">
      <alignment vertical="center"/>
    </xf>
    <xf numFmtId="0" fontId="16" fillId="35" borderId="28" xfId="0" applyFont="1" applyFill="1" applyBorder="1" applyAlignment="1">
      <alignment vertical="center"/>
    </xf>
    <xf numFmtId="0" fontId="16" fillId="35" borderId="9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4" fillId="0" borderId="37" xfId="0" applyFont="1" applyBorder="1" applyAlignment="1">
      <alignment horizontal="distributed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3" fillId="0" borderId="0" xfId="0" applyFont="1" applyAlignment="1">
      <alignment horizontal="center" vertical="center"/>
    </xf>
    <xf numFmtId="0" fontId="0" fillId="1" borderId="55" xfId="0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35" borderId="0" xfId="0" applyFill="1" applyAlignment="1">
      <alignment vertical="center"/>
    </xf>
    <xf numFmtId="49" fontId="4" fillId="0" borderId="90" xfId="0" applyNumberFormat="1" applyFont="1" applyBorder="1" applyAlignment="1">
      <alignment horizontal="center" vertical="center" shrinkToFit="1"/>
    </xf>
    <xf numFmtId="49" fontId="4" fillId="0" borderId="54" xfId="0" applyNumberFormat="1" applyFont="1" applyBorder="1" applyAlignment="1">
      <alignment horizontal="center" vertical="center" shrinkToFit="1"/>
    </xf>
    <xf numFmtId="49" fontId="4" fillId="0" borderId="75" xfId="0" applyNumberFormat="1" applyFont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84" xfId="0" applyFont="1" applyBorder="1" applyAlignment="1">
      <alignment horizontal="distributed" vertical="center"/>
    </xf>
    <xf numFmtId="0" fontId="4" fillId="0" borderId="76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5" fillId="35" borderId="91" xfId="0" applyFont="1" applyFill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textRotation="255" shrinkToFit="1"/>
    </xf>
    <xf numFmtId="0" fontId="4" fillId="0" borderId="88" xfId="0" applyFont="1" applyFill="1" applyBorder="1" applyAlignment="1">
      <alignment horizontal="center" vertical="center" textRotation="255" shrinkToFit="1"/>
    </xf>
    <xf numFmtId="0" fontId="4" fillId="0" borderId="89" xfId="0" applyFont="1" applyFill="1" applyBorder="1" applyAlignment="1">
      <alignment horizontal="center" vertical="center" textRotation="255" shrinkToFit="1"/>
    </xf>
    <xf numFmtId="0" fontId="4" fillId="0" borderId="76" xfId="0" applyFont="1" applyFill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4" fillId="0" borderId="86" xfId="0" applyFont="1" applyBorder="1" applyAlignment="1">
      <alignment vertical="center"/>
    </xf>
    <xf numFmtId="0" fontId="4" fillId="0" borderId="37" xfId="0" applyFont="1" applyFill="1" applyBorder="1" applyAlignment="1">
      <alignment vertical="center" textRotation="255"/>
    </xf>
    <xf numFmtId="0" fontId="4" fillId="0" borderId="88" xfId="0" applyFont="1" applyFill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4" fillId="0" borderId="88" xfId="0" applyFont="1" applyFill="1" applyBorder="1" applyAlignment="1">
      <alignment vertical="center" textRotation="255"/>
    </xf>
    <xf numFmtId="0" fontId="0" fillId="0" borderId="89" xfId="0" applyFont="1" applyBorder="1" applyAlignment="1">
      <alignment vertical="center" textRotation="255"/>
    </xf>
    <xf numFmtId="0" fontId="4" fillId="0" borderId="46" xfId="0" applyFont="1" applyBorder="1" applyAlignment="1">
      <alignment vertical="center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53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10" fillId="0" borderId="95" xfId="0" applyNumberFormat="1" applyFont="1" applyBorder="1" applyAlignment="1" applyProtection="1">
      <alignment horizontal="center" vertical="center"/>
      <protection/>
    </xf>
    <xf numFmtId="0" fontId="11" fillId="0" borderId="96" xfId="0" applyNumberFormat="1" applyFont="1" applyBorder="1" applyAlignment="1" applyProtection="1">
      <alignment horizontal="center" vertical="center"/>
      <protection/>
    </xf>
    <xf numFmtId="0" fontId="11" fillId="0" borderId="97" xfId="0" applyNumberFormat="1" applyFont="1" applyBorder="1" applyAlignment="1" applyProtection="1">
      <alignment horizontal="center" vertical="center"/>
      <protection/>
    </xf>
    <xf numFmtId="0" fontId="10" fillId="0" borderId="58" xfId="0" applyNumberFormat="1" applyFont="1" applyBorder="1" applyAlignment="1" applyProtection="1">
      <alignment horizontal="center" vertical="center"/>
      <protection/>
    </xf>
    <xf numFmtId="0" fontId="11" fillId="0" borderId="55" xfId="0" applyNumberFormat="1" applyFont="1" applyBorder="1" applyAlignment="1" applyProtection="1">
      <alignment horizontal="center" vertical="center"/>
      <protection/>
    </xf>
    <xf numFmtId="49" fontId="10" fillId="0" borderId="98" xfId="0" applyNumberFormat="1" applyFont="1" applyBorder="1" applyAlignment="1" applyProtection="1">
      <alignment horizontal="center" vertical="center"/>
      <protection/>
    </xf>
    <xf numFmtId="0" fontId="11" fillId="0" borderId="99" xfId="0" applyFont="1" applyBorder="1" applyAlignment="1" applyProtection="1">
      <alignment horizontal="center" vertical="center"/>
      <protection/>
    </xf>
    <xf numFmtId="0" fontId="11" fillId="0" borderId="100" xfId="0" applyFont="1" applyBorder="1" applyAlignment="1" applyProtection="1">
      <alignment horizontal="center" vertical="center"/>
      <protection/>
    </xf>
    <xf numFmtId="0" fontId="11" fillId="0" borderId="101" xfId="0" applyFont="1" applyBorder="1" applyAlignment="1" applyProtection="1">
      <alignment horizontal="center" vertical="center"/>
      <protection/>
    </xf>
    <xf numFmtId="0" fontId="11" fillId="0" borderId="102" xfId="0" applyFont="1" applyBorder="1" applyAlignment="1" applyProtection="1">
      <alignment horizontal="center" vertical="center"/>
      <protection/>
    </xf>
    <xf numFmtId="0" fontId="11" fillId="0" borderId="103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10" fillId="0" borderId="104" xfId="0" applyNumberFormat="1" applyFont="1" applyBorder="1" applyAlignment="1" applyProtection="1">
      <alignment horizontal="center" vertical="center"/>
      <protection/>
    </xf>
    <xf numFmtId="0" fontId="11" fillId="0" borderId="105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>
      <alignment horizontal="center" vertical="center"/>
    </xf>
    <xf numFmtId="49" fontId="10" fillId="0" borderId="99" xfId="0" applyNumberFormat="1" applyFont="1" applyBorder="1" applyAlignment="1" applyProtection="1">
      <alignment horizontal="center" vertical="center"/>
      <protection/>
    </xf>
    <xf numFmtId="0" fontId="11" fillId="0" borderId="106" xfId="0" applyFont="1" applyBorder="1" applyAlignment="1" applyProtection="1">
      <alignment horizontal="center" vertical="center"/>
      <protection/>
    </xf>
    <xf numFmtId="0" fontId="10" fillId="0" borderId="107" xfId="0" applyNumberFormat="1" applyFont="1" applyBorder="1" applyAlignment="1" applyProtection="1">
      <alignment horizontal="center" vertical="center"/>
      <protection/>
    </xf>
    <xf numFmtId="0" fontId="11" fillId="0" borderId="108" xfId="0" applyNumberFormat="1" applyFont="1" applyBorder="1" applyAlignment="1" applyProtection="1">
      <alignment horizontal="center" vertical="center"/>
      <protection/>
    </xf>
    <xf numFmtId="0" fontId="11" fillId="0" borderId="109" xfId="0" applyNumberFormat="1" applyFont="1" applyBorder="1" applyAlignment="1" applyProtection="1">
      <alignment horizontal="center" vertical="center"/>
      <protection/>
    </xf>
    <xf numFmtId="0" fontId="4" fillId="0" borderId="52" xfId="0" applyFont="1" applyFill="1" applyBorder="1" applyAlignment="1">
      <alignment horizontal="center" vertical="center" shrinkToFit="1"/>
    </xf>
    <xf numFmtId="0" fontId="10" fillId="0" borderId="110" xfId="0" applyFont="1" applyBorder="1" applyAlignment="1" applyProtection="1">
      <alignment horizontal="distributed" vertical="center" shrinkToFit="1"/>
      <protection/>
    </xf>
    <xf numFmtId="0" fontId="11" fillId="0" borderId="111" xfId="0" applyFont="1" applyBorder="1" applyAlignment="1" applyProtection="1">
      <alignment vertical="center"/>
      <protection/>
    </xf>
    <xf numFmtId="0" fontId="11" fillId="0" borderId="112" xfId="0" applyFont="1" applyBorder="1" applyAlignment="1" applyProtection="1">
      <alignment vertical="center"/>
      <protection/>
    </xf>
    <xf numFmtId="0" fontId="11" fillId="0" borderId="99" xfId="0" applyFont="1" applyBorder="1" applyAlignment="1" applyProtection="1">
      <alignment vertical="center"/>
      <protection/>
    </xf>
    <xf numFmtId="0" fontId="10" fillId="0" borderId="94" xfId="0" applyNumberFormat="1" applyFont="1" applyBorder="1" applyAlignment="1" applyProtection="1">
      <alignment horizontal="center" vertical="center"/>
      <protection/>
    </xf>
    <xf numFmtId="0" fontId="11" fillId="0" borderId="86" xfId="0" applyNumberFormat="1" applyFont="1" applyBorder="1" applyAlignment="1" applyProtection="1">
      <alignment horizontal="center" vertical="center"/>
      <protection/>
    </xf>
    <xf numFmtId="0" fontId="4" fillId="0" borderId="91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4" fillId="0" borderId="1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11" fillId="0" borderId="114" xfId="0" applyFont="1" applyBorder="1" applyAlignment="1" applyProtection="1">
      <alignment vertical="center"/>
      <protection/>
    </xf>
    <xf numFmtId="0" fontId="11" fillId="0" borderId="115" xfId="0" applyFont="1" applyBorder="1" applyAlignment="1" applyProtection="1">
      <alignment vertical="center"/>
      <protection/>
    </xf>
    <xf numFmtId="0" fontId="4" fillId="0" borderId="74" xfId="0" applyFont="1" applyBorder="1" applyAlignment="1">
      <alignment horizontal="center" vertical="center" shrinkToFit="1"/>
    </xf>
    <xf numFmtId="0" fontId="11" fillId="0" borderId="77" xfId="0" applyNumberFormat="1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11" fillId="0" borderId="60" xfId="0" applyNumberFormat="1" applyFont="1" applyBorder="1" applyAlignment="1" applyProtection="1">
      <alignment horizontal="center" vertical="center"/>
      <protection/>
    </xf>
    <xf numFmtId="0" fontId="10" fillId="0" borderId="73" xfId="0" applyNumberFormat="1" applyFont="1" applyBorder="1" applyAlignment="1" applyProtection="1">
      <alignment horizontal="center" vertical="center"/>
      <protection/>
    </xf>
    <xf numFmtId="0" fontId="11" fillId="0" borderId="115" xfId="0" applyFont="1" applyBorder="1" applyAlignment="1" applyProtection="1">
      <alignment horizontal="center" vertical="center"/>
      <protection/>
    </xf>
    <xf numFmtId="0" fontId="11" fillId="0" borderId="98" xfId="0" applyFont="1" applyBorder="1" applyAlignment="1" applyProtection="1">
      <alignment horizontal="center" vertical="center"/>
      <protection/>
    </xf>
    <xf numFmtId="0" fontId="9" fillId="0" borderId="37" xfId="0" applyFont="1" applyFill="1" applyBorder="1" applyAlignment="1">
      <alignment horizontal="center" vertical="center" wrapText="1" shrinkToFit="1"/>
    </xf>
    <xf numFmtId="0" fontId="9" fillId="0" borderId="84" xfId="0" applyFont="1" applyFill="1" applyBorder="1" applyAlignment="1">
      <alignment horizontal="center" vertical="center" wrapText="1" shrinkToFit="1"/>
    </xf>
    <xf numFmtId="0" fontId="4" fillId="0" borderId="113" xfId="0" applyFont="1" applyFill="1" applyBorder="1" applyAlignment="1">
      <alignment horizontal="left" vertical="center" shrinkToFit="1"/>
    </xf>
    <xf numFmtId="0" fontId="0" fillId="0" borderId="89" xfId="0" applyFont="1" applyFill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0" fillId="0" borderId="76" xfId="0" applyBorder="1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4" fillId="0" borderId="84" xfId="0" applyFont="1" applyFill="1" applyBorder="1" applyAlignment="1">
      <alignment horizontal="left" vertical="center" shrinkToFit="1"/>
    </xf>
    <xf numFmtId="0" fontId="0" fillId="0" borderId="84" xfId="0" applyFont="1" applyFill="1" applyBorder="1" applyAlignment="1">
      <alignment horizontal="left" vertical="center" shrinkToFit="1"/>
    </xf>
    <xf numFmtId="0" fontId="4" fillId="0" borderId="76" xfId="0" applyFont="1" applyBorder="1" applyAlignment="1">
      <alignment horizontal="left" vertical="center" shrinkToFit="1"/>
    </xf>
    <xf numFmtId="0" fontId="0" fillId="0" borderId="92" xfId="0" applyBorder="1" applyAlignment="1">
      <alignment horizontal="left" vertical="center" shrinkToFit="1"/>
    </xf>
    <xf numFmtId="0" fontId="4" fillId="0" borderId="91" xfId="0" applyFont="1" applyBorder="1" applyAlignment="1">
      <alignment horizontal="left" vertical="center" shrinkToFit="1"/>
    </xf>
    <xf numFmtId="0" fontId="0" fillId="0" borderId="49" xfId="0" applyBorder="1" applyAlignment="1">
      <alignment vertical="center"/>
    </xf>
    <xf numFmtId="0" fontId="0" fillId="0" borderId="55" xfId="0" applyBorder="1" applyAlignment="1">
      <alignment vertical="center"/>
    </xf>
    <xf numFmtId="0" fontId="11" fillId="0" borderId="85" xfId="0" applyNumberFormat="1" applyFont="1" applyBorder="1" applyAlignment="1" applyProtection="1">
      <alignment horizontal="center" vertical="center"/>
      <protection/>
    </xf>
    <xf numFmtId="0" fontId="0" fillId="0" borderId="91" xfId="0" applyBorder="1" applyAlignment="1">
      <alignment horizontal="center" vertical="center" shrinkToFit="1"/>
    </xf>
    <xf numFmtId="0" fontId="17" fillId="0" borderId="91" xfId="0" applyFont="1" applyFill="1" applyBorder="1" applyAlignment="1">
      <alignment horizontal="center" vertical="center"/>
    </xf>
    <xf numFmtId="0" fontId="17" fillId="0" borderId="92" xfId="0" applyFont="1" applyFill="1" applyBorder="1" applyAlignment="1">
      <alignment vertical="center"/>
    </xf>
    <xf numFmtId="49" fontId="10" fillId="0" borderId="116" xfId="0" applyNumberFormat="1" applyFont="1" applyBorder="1" applyAlignment="1" applyProtection="1">
      <alignment horizontal="center" vertical="center"/>
      <protection/>
    </xf>
    <xf numFmtId="0" fontId="11" fillId="0" borderId="117" xfId="0" applyFont="1" applyBorder="1" applyAlignment="1" applyProtection="1">
      <alignment horizontal="center" vertical="center"/>
      <protection/>
    </xf>
    <xf numFmtId="0" fontId="11" fillId="0" borderId="118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91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0" fillId="0" borderId="74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92" xfId="0" applyBorder="1" applyAlignment="1">
      <alignment vertical="center" shrinkToFit="1"/>
    </xf>
    <xf numFmtId="0" fontId="4" fillId="0" borderId="119" xfId="0" applyFont="1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4" fillId="0" borderId="121" xfId="0" applyFont="1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4" fillId="0" borderId="124" xfId="0" applyFont="1" applyBorder="1" applyAlignment="1">
      <alignment horizontal="center" vertical="center" shrinkToFit="1"/>
    </xf>
    <xf numFmtId="0" fontId="4" fillId="0" borderId="125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87" xfId="0" applyFont="1" applyFill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93" xfId="0" applyFont="1" applyFill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49" fontId="4" fillId="0" borderId="126" xfId="0" applyNumberFormat="1" applyFont="1" applyBorder="1" applyAlignment="1">
      <alignment horizontal="center" vertical="center" shrinkToFit="1"/>
    </xf>
    <xf numFmtId="0" fontId="4" fillId="0" borderId="127" xfId="0" applyFont="1" applyBorder="1" applyAlignment="1">
      <alignment horizontal="center" vertical="center" shrinkToFit="1"/>
    </xf>
    <xf numFmtId="0" fontId="0" fillId="0" borderId="128" xfId="0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0" fillId="0" borderId="94" xfId="0" applyFont="1" applyFill="1" applyBorder="1" applyAlignment="1">
      <alignment horizontal="center" vertical="center" shrinkToFit="1"/>
    </xf>
    <xf numFmtId="0" fontId="10" fillId="0" borderId="86" xfId="0" applyFont="1" applyFill="1" applyBorder="1" applyAlignment="1">
      <alignment horizontal="center" vertical="center" shrinkToFit="1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5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36" borderId="21" xfId="0" applyFont="1" applyFill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zoomScale="75" zoomScaleNormal="75" zoomScalePageLayoutView="0" workbookViewId="0" topLeftCell="A22">
      <selection activeCell="B32" sqref="B32:B33"/>
    </sheetView>
  </sheetViews>
  <sheetFormatPr defaultColWidth="9.00390625" defaultRowHeight="13.5"/>
  <cols>
    <col min="1" max="1" width="5.125" style="0" customWidth="1"/>
    <col min="2" max="2" width="21.375" style="0" customWidth="1"/>
    <col min="3" max="3" width="5.125" style="0" customWidth="1"/>
    <col min="4" max="4" width="4.125" style="0" customWidth="1"/>
    <col min="5" max="5" width="4.25390625" style="0" bestFit="1" customWidth="1"/>
    <col min="6" max="10" width="3.625" style="0" customWidth="1"/>
    <col min="11" max="11" width="4.00390625" style="0" bestFit="1" customWidth="1"/>
    <col min="12" max="12" width="3.625" style="0" customWidth="1"/>
    <col min="13" max="13" width="5.125" style="0" customWidth="1"/>
    <col min="14" max="14" width="21.75390625" style="0" customWidth="1"/>
    <col min="15" max="15" width="5.125" style="0" customWidth="1"/>
  </cols>
  <sheetData>
    <row r="1" spans="1:15" ht="3.75" customHeight="1">
      <c r="A1" s="281"/>
      <c r="B1" s="281"/>
      <c r="C1" s="281"/>
      <c r="D1" s="281"/>
      <c r="E1" s="281"/>
      <c r="F1" s="281"/>
      <c r="G1" s="266"/>
      <c r="H1" s="266"/>
      <c r="I1" s="266"/>
      <c r="J1" s="266"/>
      <c r="K1" s="266"/>
      <c r="L1" s="266"/>
      <c r="M1" s="266"/>
      <c r="N1" s="266"/>
      <c r="O1" s="266"/>
    </row>
    <row r="2" spans="1:15" ht="2.2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5" ht="8.2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1:15" ht="24" customHeight="1">
      <c r="A4" s="284" t="s">
        <v>207</v>
      </c>
      <c r="B4" s="284"/>
      <c r="C4" s="284"/>
      <c r="D4" s="284"/>
      <c r="E4" s="284"/>
      <c r="F4" s="284"/>
      <c r="G4" s="266"/>
      <c r="H4" s="266"/>
      <c r="I4" s="266"/>
      <c r="J4" s="266"/>
      <c r="K4" s="266"/>
      <c r="L4" s="266"/>
      <c r="M4" s="266"/>
      <c r="N4" s="266"/>
      <c r="O4" s="266"/>
    </row>
    <row r="5" spans="1:15" ht="24" customHeight="1">
      <c r="A5" s="284" t="s">
        <v>67</v>
      </c>
      <c r="B5" s="284"/>
      <c r="C5" s="284"/>
      <c r="D5" s="284"/>
      <c r="E5" s="284"/>
      <c r="F5" s="284"/>
      <c r="G5" s="266"/>
      <c r="H5" s="266"/>
      <c r="I5" s="266"/>
      <c r="J5" s="266"/>
      <c r="K5" s="266"/>
      <c r="L5" s="266"/>
      <c r="M5" s="266"/>
      <c r="N5" s="266"/>
      <c r="O5" s="266"/>
    </row>
    <row r="6" spans="1:15" ht="7.5" customHeight="1">
      <c r="A6" s="264"/>
      <c r="B6" s="264"/>
      <c r="C6" s="264"/>
      <c r="D6" s="264"/>
      <c r="E6" s="264"/>
      <c r="F6" s="264"/>
      <c r="G6" s="265"/>
      <c r="H6" s="265"/>
      <c r="I6" s="265"/>
      <c r="J6" s="265"/>
      <c r="K6" s="265"/>
      <c r="L6" s="265"/>
      <c r="M6" s="265"/>
      <c r="N6" s="265"/>
      <c r="O6" s="265"/>
    </row>
    <row r="7" spans="1:15" ht="1.5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</row>
    <row r="8" spans="1:15" ht="3.75" customHeight="1">
      <c r="A8" s="289"/>
      <c r="B8" s="289"/>
      <c r="C8" s="289"/>
      <c r="D8" s="289"/>
      <c r="E8" s="289"/>
      <c r="F8" s="289"/>
      <c r="G8" s="266"/>
      <c r="H8" s="266"/>
      <c r="I8" s="266"/>
      <c r="J8" s="266"/>
      <c r="K8" s="266"/>
      <c r="L8" s="266"/>
      <c r="M8" s="266"/>
      <c r="N8" s="266"/>
      <c r="O8" s="266"/>
    </row>
    <row r="9" ht="12" customHeight="1"/>
    <row r="10" spans="1:15" ht="27.75" customHeight="1">
      <c r="A10" s="263" t="s">
        <v>38</v>
      </c>
      <c r="B10" s="263"/>
      <c r="C10" s="263"/>
      <c r="D10" s="263" t="s">
        <v>40</v>
      </c>
      <c r="E10" s="266"/>
      <c r="F10" s="266"/>
      <c r="G10" s="266"/>
      <c r="H10" s="266"/>
      <c r="I10" s="266"/>
      <c r="J10" s="266"/>
      <c r="K10" s="266"/>
      <c r="L10" s="266"/>
      <c r="M10" s="263" t="s">
        <v>38</v>
      </c>
      <c r="N10" s="263"/>
      <c r="O10" s="263"/>
    </row>
    <row r="11" ht="12" customHeight="1" thickBot="1"/>
    <row r="12" spans="1:15" ht="18.75" customHeight="1">
      <c r="A12" s="267" t="s">
        <v>115</v>
      </c>
      <c r="B12" s="251" t="s">
        <v>201</v>
      </c>
      <c r="C12" s="274" t="s"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253" t="s">
        <v>2</v>
      </c>
      <c r="N12" s="282" t="s">
        <v>164</v>
      </c>
      <c r="O12" s="247" t="s">
        <v>116</v>
      </c>
    </row>
    <row r="13" spans="1:15" ht="18.75" customHeight="1">
      <c r="A13" s="268"/>
      <c r="B13" s="252"/>
      <c r="C13" s="275"/>
      <c r="D13" s="33"/>
      <c r="E13" s="57"/>
      <c r="F13" s="57"/>
      <c r="G13" s="57"/>
      <c r="H13" s="57"/>
      <c r="I13" s="57"/>
      <c r="J13" s="57"/>
      <c r="K13" s="33"/>
      <c r="L13" s="20"/>
      <c r="M13" s="254"/>
      <c r="N13" s="283"/>
      <c r="O13" s="249"/>
    </row>
    <row r="14" spans="1:15" ht="18.75" customHeight="1" thickBot="1">
      <c r="A14" s="268"/>
      <c r="B14" s="252" t="s">
        <v>151</v>
      </c>
      <c r="C14" s="275"/>
      <c r="D14" s="82"/>
      <c r="E14" s="21"/>
      <c r="F14" s="21"/>
      <c r="G14" s="55"/>
      <c r="H14" s="21"/>
      <c r="I14" s="21"/>
      <c r="J14" s="21"/>
      <c r="K14" s="82"/>
      <c r="L14" s="20"/>
      <c r="M14" s="254"/>
      <c r="N14" s="252" t="s">
        <v>200</v>
      </c>
      <c r="O14" s="249"/>
    </row>
    <row r="15" spans="1:15" ht="18.75" customHeight="1">
      <c r="A15" s="268"/>
      <c r="B15" s="252"/>
      <c r="C15" s="275"/>
      <c r="D15" s="209"/>
      <c r="E15" s="21"/>
      <c r="F15" s="21"/>
      <c r="G15" s="55"/>
      <c r="H15" s="21"/>
      <c r="I15" s="21"/>
      <c r="J15" s="21"/>
      <c r="K15" s="82"/>
      <c r="L15" s="214"/>
      <c r="M15" s="254"/>
      <c r="N15" s="252"/>
      <c r="O15" s="249"/>
    </row>
    <row r="16" spans="1:15" ht="18.75" customHeight="1">
      <c r="A16" s="269"/>
      <c r="B16" s="252" t="s">
        <v>158</v>
      </c>
      <c r="C16" s="275"/>
      <c r="D16" s="210"/>
      <c r="E16" s="206"/>
      <c r="F16" s="21"/>
      <c r="G16" s="21"/>
      <c r="H16" s="55"/>
      <c r="I16" s="21"/>
      <c r="J16" s="21"/>
      <c r="K16" s="207"/>
      <c r="L16" s="215"/>
      <c r="M16" s="254"/>
      <c r="N16" s="257" t="s">
        <v>167</v>
      </c>
      <c r="O16" s="249"/>
    </row>
    <row r="17" spans="1:15" ht="18.75" customHeight="1" thickBot="1">
      <c r="A17" s="270"/>
      <c r="B17" s="261"/>
      <c r="C17" s="276"/>
      <c r="D17" s="211"/>
      <c r="E17" s="206"/>
      <c r="F17" s="21"/>
      <c r="G17" s="21"/>
      <c r="H17" s="21"/>
      <c r="I17" s="21"/>
      <c r="J17" s="21"/>
      <c r="K17" s="207"/>
      <c r="L17" s="215"/>
      <c r="M17" s="255"/>
      <c r="N17" s="262"/>
      <c r="O17" s="250"/>
    </row>
    <row r="18" spans="1:15" ht="16.5" customHeight="1" thickBot="1">
      <c r="A18" s="79"/>
      <c r="B18" s="11"/>
      <c r="C18" s="12"/>
      <c r="D18" s="211"/>
      <c r="E18" s="206"/>
      <c r="F18" s="21"/>
      <c r="G18" s="55"/>
      <c r="H18" s="21"/>
      <c r="I18" s="21"/>
      <c r="J18" s="21"/>
      <c r="K18" s="207"/>
      <c r="L18" s="215"/>
      <c r="M18" s="12"/>
      <c r="N18" s="11"/>
      <c r="O18" s="79"/>
    </row>
    <row r="19" spans="1:15" ht="16.5" customHeight="1" thickBot="1">
      <c r="A19" s="80"/>
      <c r="B19" s="11"/>
      <c r="C19" s="20"/>
      <c r="D19" s="211"/>
      <c r="E19" s="217"/>
      <c r="F19" s="21"/>
      <c r="G19" s="55"/>
      <c r="H19" s="21"/>
      <c r="I19" s="21"/>
      <c r="J19" s="21"/>
      <c r="K19" s="220"/>
      <c r="L19" s="215"/>
      <c r="M19" s="20"/>
      <c r="N19" s="11"/>
      <c r="O19" s="80"/>
    </row>
    <row r="20" spans="1:15" ht="18.75" customHeight="1">
      <c r="A20" s="267" t="s">
        <v>115</v>
      </c>
      <c r="B20" s="256" t="s">
        <v>147</v>
      </c>
      <c r="C20" s="278" t="s">
        <v>77</v>
      </c>
      <c r="D20" s="210"/>
      <c r="E20" s="218"/>
      <c r="F20" s="21"/>
      <c r="G20" s="208"/>
      <c r="H20" s="208"/>
      <c r="I20" s="208"/>
      <c r="J20" s="21"/>
      <c r="K20" s="221"/>
      <c r="L20" s="215"/>
      <c r="M20" s="278" t="s">
        <v>124</v>
      </c>
      <c r="N20" s="256" t="s">
        <v>121</v>
      </c>
      <c r="O20" s="247" t="s">
        <v>116</v>
      </c>
    </row>
    <row r="21" spans="1:15" ht="18.75" customHeight="1">
      <c r="A21" s="268"/>
      <c r="B21" s="257"/>
      <c r="C21" s="254"/>
      <c r="D21" s="210"/>
      <c r="E21" s="218"/>
      <c r="F21" s="21"/>
      <c r="G21" s="21"/>
      <c r="H21" s="21"/>
      <c r="I21" s="21"/>
      <c r="J21" s="21"/>
      <c r="K21" s="221"/>
      <c r="L21" s="215"/>
      <c r="M21" s="254"/>
      <c r="N21" s="257"/>
      <c r="O21" s="249"/>
    </row>
    <row r="22" spans="1:15" ht="18.75" customHeight="1" thickBot="1">
      <c r="A22" s="268"/>
      <c r="B22" s="252" t="s">
        <v>153</v>
      </c>
      <c r="C22" s="254"/>
      <c r="D22" s="212"/>
      <c r="E22" s="218"/>
      <c r="F22" s="21"/>
      <c r="G22" s="21"/>
      <c r="H22" s="21"/>
      <c r="I22" s="21"/>
      <c r="J22" s="21"/>
      <c r="K22" s="221"/>
      <c r="L22" s="216"/>
      <c r="M22" s="254"/>
      <c r="N22" s="257" t="s">
        <v>208</v>
      </c>
      <c r="O22" s="249"/>
    </row>
    <row r="23" spans="1:15" ht="18.75" customHeight="1">
      <c r="A23" s="268"/>
      <c r="B23" s="252"/>
      <c r="C23" s="254"/>
      <c r="D23" s="82"/>
      <c r="E23" s="218"/>
      <c r="F23" s="21"/>
      <c r="G23" s="271" t="s">
        <v>141</v>
      </c>
      <c r="H23" s="271"/>
      <c r="I23" s="271"/>
      <c r="J23" s="21"/>
      <c r="K23" s="221"/>
      <c r="L23" s="20"/>
      <c r="M23" s="254"/>
      <c r="N23" s="257"/>
      <c r="O23" s="249"/>
    </row>
    <row r="24" spans="1:15" ht="18.75" customHeight="1">
      <c r="A24" s="269"/>
      <c r="B24" s="304" t="s">
        <v>168</v>
      </c>
      <c r="C24" s="254"/>
      <c r="D24" s="82"/>
      <c r="E24" s="218"/>
      <c r="F24" s="21"/>
      <c r="G24" s="277" t="s">
        <v>142</v>
      </c>
      <c r="H24" s="277"/>
      <c r="I24" s="277"/>
      <c r="J24" s="21"/>
      <c r="K24" s="221"/>
      <c r="L24" s="20"/>
      <c r="M24" s="254"/>
      <c r="N24" s="252" t="s">
        <v>194</v>
      </c>
      <c r="O24" s="249"/>
    </row>
    <row r="25" spans="1:15" ht="18.75" customHeight="1" thickBot="1">
      <c r="A25" s="270"/>
      <c r="B25" s="261"/>
      <c r="C25" s="255"/>
      <c r="D25" s="33"/>
      <c r="E25" s="218"/>
      <c r="F25" s="21"/>
      <c r="G25" s="271" t="s">
        <v>143</v>
      </c>
      <c r="H25" s="271"/>
      <c r="I25" s="271"/>
      <c r="J25" s="21"/>
      <c r="K25" s="221"/>
      <c r="L25" s="20"/>
      <c r="M25" s="255"/>
      <c r="N25" s="261"/>
      <c r="O25" s="250"/>
    </row>
    <row r="26" spans="1:15" ht="16.5" customHeight="1">
      <c r="A26" s="79"/>
      <c r="B26" s="11"/>
      <c r="C26" s="12"/>
      <c r="D26" s="21"/>
      <c r="E26" s="218"/>
      <c r="F26" s="21"/>
      <c r="G26" s="21"/>
      <c r="H26" s="21"/>
      <c r="I26" s="21"/>
      <c r="J26" s="21"/>
      <c r="K26" s="221"/>
      <c r="L26" s="20"/>
      <c r="M26" s="12"/>
      <c r="N26" s="11"/>
      <c r="O26" s="79"/>
    </row>
    <row r="27" spans="1:15" ht="16.5" customHeight="1" thickBot="1">
      <c r="A27" s="79"/>
      <c r="B27" s="11"/>
      <c r="C27" s="20"/>
      <c r="D27" s="21"/>
      <c r="E27" s="218"/>
      <c r="F27" s="21"/>
      <c r="J27" s="21"/>
      <c r="K27" s="221"/>
      <c r="L27" s="20"/>
      <c r="M27" s="20"/>
      <c r="N27" s="11"/>
      <c r="O27" s="79"/>
    </row>
    <row r="28" spans="1:15" ht="18.75" customHeight="1">
      <c r="A28" s="247" t="s">
        <v>103</v>
      </c>
      <c r="B28" s="251" t="s">
        <v>122</v>
      </c>
      <c r="C28" s="253" t="s">
        <v>4</v>
      </c>
      <c r="D28" s="21"/>
      <c r="E28" s="218"/>
      <c r="F28" s="21"/>
      <c r="G28" s="271" t="s">
        <v>144</v>
      </c>
      <c r="H28" s="271"/>
      <c r="I28" s="271"/>
      <c r="J28" s="21"/>
      <c r="K28" s="221"/>
      <c r="L28" s="20"/>
      <c r="M28" s="253" t="s">
        <v>125</v>
      </c>
      <c r="N28" s="256" t="s">
        <v>123</v>
      </c>
      <c r="O28" s="258" t="s">
        <v>117</v>
      </c>
    </row>
    <row r="29" spans="1:15" ht="18.75" customHeight="1">
      <c r="A29" s="248"/>
      <c r="B29" s="252"/>
      <c r="C29" s="254"/>
      <c r="D29" s="33"/>
      <c r="E29" s="218"/>
      <c r="F29" s="21"/>
      <c r="G29" s="286" t="s">
        <v>142</v>
      </c>
      <c r="H29" s="287"/>
      <c r="I29" s="288"/>
      <c r="J29" s="21"/>
      <c r="K29" s="221"/>
      <c r="L29" s="20"/>
      <c r="M29" s="254"/>
      <c r="N29" s="257"/>
      <c r="O29" s="259"/>
    </row>
    <row r="30" spans="1:15" ht="18.75" customHeight="1" thickBot="1">
      <c r="A30" s="248"/>
      <c r="B30" s="252" t="s">
        <v>154</v>
      </c>
      <c r="C30" s="254"/>
      <c r="D30" s="82"/>
      <c r="E30" s="211"/>
      <c r="F30" s="21"/>
      <c r="G30" s="57"/>
      <c r="H30" s="57"/>
      <c r="I30" s="57"/>
      <c r="J30" s="21"/>
      <c r="K30" s="222"/>
      <c r="L30" s="20"/>
      <c r="M30" s="254"/>
      <c r="N30" s="257" t="s">
        <v>157</v>
      </c>
      <c r="O30" s="259"/>
    </row>
    <row r="31" spans="1:15" ht="18.75" customHeight="1">
      <c r="A31" s="248"/>
      <c r="B31" s="252"/>
      <c r="C31" s="254"/>
      <c r="D31" s="209"/>
      <c r="E31" s="211"/>
      <c r="F31" s="57"/>
      <c r="G31" s="57"/>
      <c r="H31" s="57"/>
      <c r="I31" s="57"/>
      <c r="J31" s="57"/>
      <c r="K31" s="222"/>
      <c r="L31" s="214"/>
      <c r="M31" s="254"/>
      <c r="N31" s="257"/>
      <c r="O31" s="259"/>
    </row>
    <row r="32" spans="1:15" ht="18.75" customHeight="1">
      <c r="A32" s="249"/>
      <c r="B32" s="252" t="s">
        <v>199</v>
      </c>
      <c r="C32" s="254"/>
      <c r="D32" s="210"/>
      <c r="E32" s="218"/>
      <c r="F32" s="57"/>
      <c r="G32" s="57"/>
      <c r="H32" s="57"/>
      <c r="I32" s="57"/>
      <c r="J32" s="57"/>
      <c r="K32" s="222"/>
      <c r="L32" s="215"/>
      <c r="M32" s="254"/>
      <c r="N32" s="257" t="s">
        <v>198</v>
      </c>
      <c r="O32" s="259"/>
    </row>
    <row r="33" spans="1:15" ht="18.75" customHeight="1" thickBot="1">
      <c r="A33" s="250"/>
      <c r="B33" s="261"/>
      <c r="C33" s="255"/>
      <c r="D33" s="211"/>
      <c r="E33" s="218"/>
      <c r="F33" s="12"/>
      <c r="G33" s="12"/>
      <c r="H33" s="12"/>
      <c r="I33" s="12"/>
      <c r="J33" s="12"/>
      <c r="K33" s="215"/>
      <c r="L33" s="215"/>
      <c r="M33" s="255"/>
      <c r="N33" s="262"/>
      <c r="O33" s="260"/>
    </row>
    <row r="34" spans="1:15" ht="18.75" customHeight="1" thickBot="1">
      <c r="A34" s="12"/>
      <c r="B34" s="12"/>
      <c r="C34" s="12"/>
      <c r="D34" s="211"/>
      <c r="E34" s="219"/>
      <c r="F34" s="12"/>
      <c r="G34" s="12"/>
      <c r="H34" s="12"/>
      <c r="I34" s="12"/>
      <c r="J34" s="12"/>
      <c r="K34" s="216"/>
      <c r="L34" s="215"/>
      <c r="M34" s="12"/>
      <c r="N34" s="12"/>
      <c r="O34" s="12"/>
    </row>
    <row r="35" spans="1:15" ht="18.75" customHeight="1">
      <c r="A35" s="247" t="s">
        <v>103</v>
      </c>
      <c r="B35" s="251" t="s">
        <v>203</v>
      </c>
      <c r="C35" s="253" t="s">
        <v>5</v>
      </c>
      <c r="D35" s="211"/>
      <c r="E35" s="213"/>
      <c r="F35" s="21"/>
      <c r="G35" s="21"/>
      <c r="I35" s="21"/>
      <c r="J35" s="21"/>
      <c r="K35" s="12"/>
      <c r="L35" s="215"/>
      <c r="M35" s="253" t="s">
        <v>126</v>
      </c>
      <c r="N35" s="256" t="s">
        <v>150</v>
      </c>
      <c r="O35" s="258" t="s">
        <v>117</v>
      </c>
    </row>
    <row r="36" spans="1:15" ht="18.75" customHeight="1">
      <c r="A36" s="248"/>
      <c r="B36" s="252"/>
      <c r="C36" s="254"/>
      <c r="D36" s="210"/>
      <c r="E36" s="206"/>
      <c r="F36" s="21"/>
      <c r="G36" s="21"/>
      <c r="I36" s="21"/>
      <c r="J36" s="21"/>
      <c r="K36" s="12"/>
      <c r="L36" s="215"/>
      <c r="M36" s="254"/>
      <c r="N36" s="257"/>
      <c r="O36" s="259"/>
    </row>
    <row r="37" spans="1:15" ht="18.75" customHeight="1" thickBot="1">
      <c r="A37" s="248"/>
      <c r="B37" s="252" t="s">
        <v>195</v>
      </c>
      <c r="C37" s="254"/>
      <c r="D37" s="210"/>
      <c r="E37" s="206"/>
      <c r="F37" s="21"/>
      <c r="G37" s="57"/>
      <c r="H37" s="57"/>
      <c r="I37" s="57"/>
      <c r="J37" s="21"/>
      <c r="K37" s="82"/>
      <c r="L37" s="216"/>
      <c r="M37" s="254"/>
      <c r="N37" s="257" t="s">
        <v>172</v>
      </c>
      <c r="O37" s="259"/>
    </row>
    <row r="38" spans="1:15" ht="18.75" customHeight="1" thickBot="1">
      <c r="A38" s="248"/>
      <c r="B38" s="252"/>
      <c r="C38" s="254"/>
      <c r="D38" s="212"/>
      <c r="E38" s="206"/>
      <c r="F38" s="57"/>
      <c r="G38" s="57"/>
      <c r="H38" s="57"/>
      <c r="I38" s="57"/>
      <c r="J38" s="57"/>
      <c r="K38" s="82"/>
      <c r="L38" s="20"/>
      <c r="M38" s="254"/>
      <c r="N38" s="257"/>
      <c r="O38" s="259"/>
    </row>
    <row r="39" spans="1:15" ht="18.75" customHeight="1">
      <c r="A39" s="249"/>
      <c r="B39" s="252" t="s">
        <v>196</v>
      </c>
      <c r="C39" s="254"/>
      <c r="D39" s="82"/>
      <c r="E39" s="57"/>
      <c r="F39" s="57"/>
      <c r="G39" s="57"/>
      <c r="H39" s="57"/>
      <c r="I39" s="57"/>
      <c r="J39" s="57"/>
      <c r="K39" s="82"/>
      <c r="L39" s="20"/>
      <c r="M39" s="254"/>
      <c r="N39" s="257" t="s">
        <v>156</v>
      </c>
      <c r="O39" s="259"/>
    </row>
    <row r="40" spans="1:15" ht="18.75" customHeight="1" thickBot="1">
      <c r="A40" s="250"/>
      <c r="B40" s="261"/>
      <c r="C40" s="255"/>
      <c r="D40" s="12"/>
      <c r="E40" s="12"/>
      <c r="F40" s="12"/>
      <c r="G40" s="12"/>
      <c r="H40" s="12"/>
      <c r="I40" s="12"/>
      <c r="J40" s="12"/>
      <c r="K40" s="12"/>
      <c r="L40" s="12"/>
      <c r="M40" s="255"/>
      <c r="N40" s="262"/>
      <c r="O40" s="260"/>
    </row>
    <row r="41" spans="1:15" ht="20.25" customHeight="1" thickBo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2:15" ht="18.75" customHeight="1" thickBot="1">
      <c r="B42" s="307" t="s">
        <v>111</v>
      </c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9"/>
      <c r="O42" s="12"/>
    </row>
    <row r="43" spans="1:15" ht="18.75" customHeight="1" thickBot="1">
      <c r="A43" s="12"/>
      <c r="B43" s="293" t="s">
        <v>112</v>
      </c>
      <c r="C43" s="300"/>
      <c r="D43" s="303" t="s">
        <v>113</v>
      </c>
      <c r="E43" s="301"/>
      <c r="F43" s="301"/>
      <c r="G43" s="301"/>
      <c r="H43" s="273"/>
      <c r="I43" s="293" t="s">
        <v>90</v>
      </c>
      <c r="J43" s="301"/>
      <c r="K43" s="301"/>
      <c r="L43" s="273"/>
      <c r="M43" s="293" t="s">
        <v>32</v>
      </c>
      <c r="N43" s="273"/>
      <c r="O43" s="12"/>
    </row>
    <row r="44" spans="1:23" ht="18.75" customHeight="1">
      <c r="A44" s="12"/>
      <c r="B44" s="279" t="s">
        <v>119</v>
      </c>
      <c r="C44" s="295"/>
      <c r="D44" s="294" t="s">
        <v>118</v>
      </c>
      <c r="E44" s="295"/>
      <c r="F44" s="295"/>
      <c r="G44" s="295"/>
      <c r="H44" s="280"/>
      <c r="I44" s="279" t="s">
        <v>104</v>
      </c>
      <c r="J44" s="295"/>
      <c r="K44" s="295"/>
      <c r="L44" s="280"/>
      <c r="M44" s="279" t="s">
        <v>105</v>
      </c>
      <c r="N44" s="280"/>
      <c r="O44" s="12"/>
      <c r="Q44" s="34"/>
      <c r="R44" s="34"/>
      <c r="S44" s="34"/>
      <c r="T44" s="34"/>
      <c r="U44" s="34"/>
      <c r="V44" s="33"/>
      <c r="W44" s="33"/>
    </row>
    <row r="45" spans="1:23" ht="18.75" customHeight="1">
      <c r="A45" s="12"/>
      <c r="B45" s="296" t="s">
        <v>120</v>
      </c>
      <c r="C45" s="288"/>
      <c r="D45" s="286" t="s">
        <v>120</v>
      </c>
      <c r="E45" s="287"/>
      <c r="F45" s="287"/>
      <c r="G45" s="287"/>
      <c r="H45" s="302"/>
      <c r="I45" s="296" t="s">
        <v>99</v>
      </c>
      <c r="J45" s="287"/>
      <c r="K45" s="287"/>
      <c r="L45" s="302"/>
      <c r="M45" s="296" t="s">
        <v>100</v>
      </c>
      <c r="N45" s="297"/>
      <c r="O45" s="12"/>
      <c r="Q45" s="34"/>
      <c r="R45" s="34"/>
      <c r="S45" s="34"/>
      <c r="T45" s="34"/>
      <c r="U45" s="34"/>
      <c r="V45" s="33"/>
      <c r="W45" s="33"/>
    </row>
    <row r="46" spans="1:23" ht="18.75" customHeight="1">
      <c r="A46" s="12"/>
      <c r="B46" s="296" t="s">
        <v>102</v>
      </c>
      <c r="C46" s="287"/>
      <c r="D46" s="286" t="s">
        <v>103</v>
      </c>
      <c r="E46" s="287"/>
      <c r="F46" s="287"/>
      <c r="G46" s="287"/>
      <c r="H46" s="302"/>
      <c r="I46" s="296" t="s">
        <v>91</v>
      </c>
      <c r="J46" s="287"/>
      <c r="K46" s="287"/>
      <c r="L46" s="302"/>
      <c r="M46" s="296" t="s">
        <v>92</v>
      </c>
      <c r="N46" s="302"/>
      <c r="O46" s="12"/>
      <c r="Q46" s="55"/>
      <c r="R46" s="55"/>
      <c r="S46" s="55"/>
      <c r="T46" s="55"/>
      <c r="U46" s="55"/>
      <c r="V46" s="55"/>
      <c r="W46" s="55"/>
    </row>
    <row r="47" spans="1:23" ht="18.75" customHeight="1" thickBot="1">
      <c r="A47" s="12"/>
      <c r="B47" s="296" t="s">
        <v>94</v>
      </c>
      <c r="C47" s="287"/>
      <c r="D47" s="286" t="s">
        <v>93</v>
      </c>
      <c r="E47" s="287"/>
      <c r="F47" s="287"/>
      <c r="G47" s="287"/>
      <c r="H47" s="302"/>
      <c r="I47" s="290" t="s">
        <v>96</v>
      </c>
      <c r="J47" s="291"/>
      <c r="K47" s="291"/>
      <c r="L47" s="292"/>
      <c r="M47" s="298" t="s">
        <v>101</v>
      </c>
      <c r="N47" s="299"/>
      <c r="O47" s="12"/>
      <c r="Q47" s="55"/>
      <c r="R47" s="55"/>
      <c r="S47" s="55"/>
      <c r="T47" s="55"/>
      <c r="U47" s="55"/>
      <c r="V47" s="55"/>
      <c r="W47" s="55"/>
    </row>
    <row r="48" spans="1:15" ht="18.75" customHeight="1" thickBot="1">
      <c r="A48" s="12"/>
      <c r="B48" s="272" t="s">
        <v>33</v>
      </c>
      <c r="C48" s="305"/>
      <c r="D48" s="305"/>
      <c r="E48" s="305"/>
      <c r="F48" s="305"/>
      <c r="G48" s="305"/>
      <c r="H48" s="306"/>
      <c r="I48" s="272" t="s">
        <v>99</v>
      </c>
      <c r="J48" s="305"/>
      <c r="K48" s="305"/>
      <c r="L48" s="306"/>
      <c r="M48" s="272" t="s">
        <v>100</v>
      </c>
      <c r="N48" s="273"/>
      <c r="O48" s="12"/>
    </row>
    <row r="49" ht="18.75" customHeight="1"/>
    <row r="55" spans="14:28" ht="13.5">
      <c r="N55" s="12"/>
      <c r="AB55" s="12"/>
    </row>
    <row r="58" spans="17:26" ht="13.5">
      <c r="Q58" s="34"/>
      <c r="R58" s="34"/>
      <c r="U58" s="33"/>
      <c r="V58" s="33"/>
      <c r="W58" s="33"/>
      <c r="X58" s="33"/>
      <c r="Y58" s="33"/>
      <c r="Z58" s="33"/>
    </row>
  </sheetData>
  <sheetProtection/>
  <mergeCells count="80">
    <mergeCell ref="B24:B25"/>
    <mergeCell ref="I48:L48"/>
    <mergeCell ref="D46:H46"/>
    <mergeCell ref="D47:H47"/>
    <mergeCell ref="B48:H48"/>
    <mergeCell ref="N20:N21"/>
    <mergeCell ref="M46:N46"/>
    <mergeCell ref="I44:L44"/>
    <mergeCell ref="I45:L45"/>
    <mergeCell ref="B42:N42"/>
    <mergeCell ref="M28:M33"/>
    <mergeCell ref="M47:N47"/>
    <mergeCell ref="B43:C43"/>
    <mergeCell ref="I43:L43"/>
    <mergeCell ref="D45:H45"/>
    <mergeCell ref="B45:C45"/>
    <mergeCell ref="I46:L46"/>
    <mergeCell ref="B32:B33"/>
    <mergeCell ref="D43:H43"/>
    <mergeCell ref="B46:C46"/>
    <mergeCell ref="B20:B21"/>
    <mergeCell ref="C28:C33"/>
    <mergeCell ref="B30:B31"/>
    <mergeCell ref="I47:L47"/>
    <mergeCell ref="M43:N43"/>
    <mergeCell ref="D44:H44"/>
    <mergeCell ref="N30:N31"/>
    <mergeCell ref="M45:N45"/>
    <mergeCell ref="B44:C44"/>
    <mergeCell ref="B47:C47"/>
    <mergeCell ref="A8:O8"/>
    <mergeCell ref="A10:C10"/>
    <mergeCell ref="B12:B13"/>
    <mergeCell ref="B16:B17"/>
    <mergeCell ref="O12:O17"/>
    <mergeCell ref="B28:B29"/>
    <mergeCell ref="O20:O25"/>
    <mergeCell ref="O28:O33"/>
    <mergeCell ref="N16:N17"/>
    <mergeCell ref="C20:C25"/>
    <mergeCell ref="A20:A25"/>
    <mergeCell ref="M44:N44"/>
    <mergeCell ref="A1:O1"/>
    <mergeCell ref="A2:O2"/>
    <mergeCell ref="N12:N13"/>
    <mergeCell ref="A4:O4"/>
    <mergeCell ref="A5:O5"/>
    <mergeCell ref="D10:L10"/>
    <mergeCell ref="A3:O3"/>
    <mergeCell ref="G29:I29"/>
    <mergeCell ref="M48:N48"/>
    <mergeCell ref="N28:N29"/>
    <mergeCell ref="C12:C17"/>
    <mergeCell ref="N14:N15"/>
    <mergeCell ref="N22:N23"/>
    <mergeCell ref="G24:I24"/>
    <mergeCell ref="G25:I25"/>
    <mergeCell ref="G28:I28"/>
    <mergeCell ref="M20:M25"/>
    <mergeCell ref="N24:N25"/>
    <mergeCell ref="M10:O10"/>
    <mergeCell ref="A6:O6"/>
    <mergeCell ref="A7:O7"/>
    <mergeCell ref="N32:N33"/>
    <mergeCell ref="A12:A17"/>
    <mergeCell ref="B14:B15"/>
    <mergeCell ref="B22:B23"/>
    <mergeCell ref="M12:M17"/>
    <mergeCell ref="A28:A33"/>
    <mergeCell ref="G23:I23"/>
    <mergeCell ref="A35:A40"/>
    <mergeCell ref="B35:B36"/>
    <mergeCell ref="C35:C40"/>
    <mergeCell ref="M35:M40"/>
    <mergeCell ref="N35:N36"/>
    <mergeCell ref="O35:O40"/>
    <mergeCell ref="B37:B38"/>
    <mergeCell ref="N37:N38"/>
    <mergeCell ref="B39:B40"/>
    <mergeCell ref="N39:N40"/>
  </mergeCells>
  <printOptions/>
  <pageMargins left="0.35" right="0.3937007874015748" top="0.5905511811023623" bottom="0.22" header="0.5118110236220472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25">
      <selection activeCell="I37" sqref="I37"/>
    </sheetView>
  </sheetViews>
  <sheetFormatPr defaultColWidth="9.00390625" defaultRowHeight="13.5"/>
  <cols>
    <col min="1" max="1" width="4.625" style="0" customWidth="1"/>
    <col min="2" max="2" width="4.625" style="225" customWidth="1"/>
    <col min="4" max="4" width="4.125" style="0" customWidth="1"/>
    <col min="5" max="5" width="17.625" style="0" customWidth="1"/>
    <col min="6" max="6" width="4.625" style="0" customWidth="1"/>
    <col min="7" max="7" width="3.625" style="0" customWidth="1"/>
    <col min="8" max="8" width="4.625" style="0" customWidth="1"/>
    <col min="9" max="9" width="17.625" style="0" customWidth="1"/>
    <col min="10" max="13" width="8.625" style="0" customWidth="1"/>
    <col min="16" max="16" width="18.25390625" style="0" customWidth="1"/>
    <col min="17" max="17" width="4.875" style="0" customWidth="1"/>
    <col min="18" max="18" width="4.50390625" style="0" customWidth="1"/>
    <col min="19" max="19" width="3.75390625" style="0" customWidth="1"/>
    <col min="20" max="20" width="15.50390625" style="0" customWidth="1"/>
  </cols>
  <sheetData>
    <row r="1" spans="1:13" ht="3.75" customHeight="1">
      <c r="A1" s="281"/>
      <c r="B1" s="281"/>
      <c r="C1" s="281"/>
      <c r="D1" s="281"/>
      <c r="E1" s="281"/>
      <c r="F1" s="281"/>
      <c r="G1" s="281"/>
      <c r="H1" s="281"/>
      <c r="I1" s="281"/>
      <c r="J1" s="266"/>
      <c r="K1" s="266"/>
      <c r="L1" s="266"/>
      <c r="M1" s="266"/>
    </row>
    <row r="2" spans="1:13" ht="2.2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8.2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ht="18.75">
      <c r="A4" s="321" t="s">
        <v>25</v>
      </c>
      <c r="B4" s="321"/>
      <c r="C4" s="321"/>
      <c r="D4" s="321"/>
      <c r="E4" s="321"/>
      <c r="F4" s="321"/>
      <c r="G4" s="321"/>
      <c r="H4" s="321"/>
      <c r="I4" s="321"/>
      <c r="J4" s="266"/>
      <c r="K4" s="266"/>
      <c r="L4" s="266"/>
      <c r="M4" s="266"/>
    </row>
    <row r="5" spans="1:13" ht="8.25" customHeight="1">
      <c r="A5" s="264"/>
      <c r="B5" s="264"/>
      <c r="C5" s="264"/>
      <c r="D5" s="264"/>
      <c r="E5" s="264"/>
      <c r="F5" s="264"/>
      <c r="G5" s="264"/>
      <c r="H5" s="264"/>
      <c r="I5" s="264"/>
      <c r="J5" s="265"/>
      <c r="K5" s="265"/>
      <c r="L5" s="265"/>
      <c r="M5" s="265"/>
    </row>
    <row r="6" spans="1:13" ht="2.2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3" ht="3.75" customHeight="1">
      <c r="A7" s="289"/>
      <c r="B7" s="289"/>
      <c r="C7" s="289"/>
      <c r="D7" s="289"/>
      <c r="E7" s="289"/>
      <c r="F7" s="289"/>
      <c r="G7" s="289"/>
      <c r="H7" s="289"/>
      <c r="I7" s="289"/>
      <c r="J7" s="266"/>
      <c r="K7" s="266"/>
      <c r="L7" s="266"/>
      <c r="M7" s="266"/>
    </row>
    <row r="8" spans="1:13" ht="15" customHeight="1" thickBot="1">
      <c r="A8" s="328" t="s">
        <v>41</v>
      </c>
      <c r="B8" s="328"/>
      <c r="C8" s="328"/>
      <c r="E8" s="310"/>
      <c r="F8" s="310"/>
      <c r="G8" s="310"/>
      <c r="H8" s="310"/>
      <c r="I8" s="310"/>
      <c r="K8" s="310"/>
      <c r="L8" s="310"/>
      <c r="M8" s="311"/>
    </row>
    <row r="9" spans="1:13" ht="15" customHeight="1" thickBot="1">
      <c r="A9" s="30" t="s">
        <v>7</v>
      </c>
      <c r="B9" s="223"/>
      <c r="C9" s="31" t="s">
        <v>12</v>
      </c>
      <c r="D9" s="31" t="s">
        <v>8</v>
      </c>
      <c r="E9" s="315" t="s">
        <v>9</v>
      </c>
      <c r="F9" s="315"/>
      <c r="G9" s="315"/>
      <c r="H9" s="316"/>
      <c r="I9" s="316"/>
      <c r="J9" s="30" t="s">
        <v>10</v>
      </c>
      <c r="K9" s="315" t="s">
        <v>6</v>
      </c>
      <c r="L9" s="315"/>
      <c r="M9" s="32" t="s">
        <v>11</v>
      </c>
    </row>
    <row r="10" spans="1:13" ht="15" customHeight="1">
      <c r="A10" s="323" t="s">
        <v>115</v>
      </c>
      <c r="B10" s="224" t="s">
        <v>127</v>
      </c>
      <c r="C10" s="228">
        <v>0.3958333333333333</v>
      </c>
      <c r="D10" s="38" t="s">
        <v>14</v>
      </c>
      <c r="E10" s="43" t="s">
        <v>193</v>
      </c>
      <c r="F10" s="89"/>
      <c r="G10" s="42" t="s">
        <v>13</v>
      </c>
      <c r="H10" s="91"/>
      <c r="I10" s="127" t="s">
        <v>151</v>
      </c>
      <c r="J10" s="24" t="s">
        <v>97</v>
      </c>
      <c r="K10" s="165" t="s">
        <v>95</v>
      </c>
      <c r="L10" s="162" t="s">
        <v>74</v>
      </c>
      <c r="M10" s="43" t="s">
        <v>68</v>
      </c>
    </row>
    <row r="11" spans="1:13" ht="15" customHeight="1">
      <c r="A11" s="324"/>
      <c r="B11" s="226" t="s">
        <v>128</v>
      </c>
      <c r="C11" s="229">
        <v>0.4270833333333333</v>
      </c>
      <c r="D11" s="39" t="s">
        <v>35</v>
      </c>
      <c r="E11" s="44" t="s">
        <v>147</v>
      </c>
      <c r="F11" s="90"/>
      <c r="G11" s="37" t="s">
        <v>13</v>
      </c>
      <c r="H11" s="92"/>
      <c r="I11" s="27" t="s">
        <v>168</v>
      </c>
      <c r="J11" s="25" t="s">
        <v>98</v>
      </c>
      <c r="K11" s="163" t="s">
        <v>74</v>
      </c>
      <c r="L11" s="163" t="s">
        <v>74</v>
      </c>
      <c r="M11" s="44" t="s">
        <v>68</v>
      </c>
    </row>
    <row r="12" spans="1:13" ht="15" customHeight="1">
      <c r="A12" s="324"/>
      <c r="B12" s="226" t="s">
        <v>129</v>
      </c>
      <c r="C12" s="229">
        <v>0.4583333333333333</v>
      </c>
      <c r="D12" s="39" t="s">
        <v>14</v>
      </c>
      <c r="E12" s="44" t="s">
        <v>158</v>
      </c>
      <c r="F12" s="90"/>
      <c r="G12" s="37" t="s">
        <v>13</v>
      </c>
      <c r="H12" s="92"/>
      <c r="I12" s="27" t="s">
        <v>151</v>
      </c>
      <c r="J12" s="25" t="s">
        <v>97</v>
      </c>
      <c r="K12" s="163" t="s">
        <v>74</v>
      </c>
      <c r="L12" s="163" t="s">
        <v>74</v>
      </c>
      <c r="M12" s="44" t="s">
        <v>68</v>
      </c>
    </row>
    <row r="13" spans="1:13" ht="15" customHeight="1">
      <c r="A13" s="324"/>
      <c r="B13" s="226" t="s">
        <v>130</v>
      </c>
      <c r="C13" s="229">
        <v>0.4895833333333333</v>
      </c>
      <c r="D13" s="39" t="s">
        <v>35</v>
      </c>
      <c r="E13" s="44" t="s">
        <v>147</v>
      </c>
      <c r="F13" s="90"/>
      <c r="G13" s="37" t="s">
        <v>13</v>
      </c>
      <c r="H13" s="92"/>
      <c r="I13" s="27" t="s">
        <v>153</v>
      </c>
      <c r="J13" s="25" t="s">
        <v>97</v>
      </c>
      <c r="K13" s="163" t="s">
        <v>74</v>
      </c>
      <c r="L13" s="163" t="s">
        <v>74</v>
      </c>
      <c r="M13" s="44" t="s">
        <v>68</v>
      </c>
    </row>
    <row r="14" spans="1:13" ht="15" customHeight="1">
      <c r="A14" s="324"/>
      <c r="B14" s="226" t="s">
        <v>131</v>
      </c>
      <c r="C14" s="229">
        <v>0.5208333333333334</v>
      </c>
      <c r="D14" s="39" t="s">
        <v>14</v>
      </c>
      <c r="E14" s="44" t="s">
        <v>193</v>
      </c>
      <c r="F14" s="90"/>
      <c r="G14" s="37" t="s">
        <v>13</v>
      </c>
      <c r="H14" s="92"/>
      <c r="I14" s="27" t="s">
        <v>158</v>
      </c>
      <c r="J14" s="25" t="s">
        <v>97</v>
      </c>
      <c r="K14" s="163" t="s">
        <v>74</v>
      </c>
      <c r="L14" s="163" t="s">
        <v>74</v>
      </c>
      <c r="M14" s="44" t="s">
        <v>68</v>
      </c>
    </row>
    <row r="15" spans="1:13" ht="15" customHeight="1">
      <c r="A15" s="324"/>
      <c r="B15" s="226" t="s">
        <v>132</v>
      </c>
      <c r="C15" s="229">
        <v>0.5520833333333334</v>
      </c>
      <c r="D15" s="39" t="s">
        <v>35</v>
      </c>
      <c r="E15" s="44" t="s">
        <v>168</v>
      </c>
      <c r="F15" s="90"/>
      <c r="G15" s="37" t="s">
        <v>13</v>
      </c>
      <c r="H15" s="92"/>
      <c r="I15" s="27" t="s">
        <v>153</v>
      </c>
      <c r="J15" s="25" t="s">
        <v>98</v>
      </c>
      <c r="K15" s="163" t="s">
        <v>74</v>
      </c>
      <c r="L15" s="163" t="s">
        <v>74</v>
      </c>
      <c r="M15" s="44" t="s">
        <v>68</v>
      </c>
    </row>
    <row r="16" spans="1:13" ht="15" customHeight="1">
      <c r="A16" s="324"/>
      <c r="B16" s="226" t="s">
        <v>133</v>
      </c>
      <c r="C16" s="229">
        <v>0.5833333333333334</v>
      </c>
      <c r="D16" s="39"/>
      <c r="E16" s="44" t="s">
        <v>186</v>
      </c>
      <c r="F16" s="90"/>
      <c r="G16" s="37" t="s">
        <v>69</v>
      </c>
      <c r="H16" s="93"/>
      <c r="I16" s="27" t="s">
        <v>187</v>
      </c>
      <c r="J16" s="25" t="s">
        <v>97</v>
      </c>
      <c r="K16" s="163" t="s">
        <v>74</v>
      </c>
      <c r="L16" s="163" t="s">
        <v>74</v>
      </c>
      <c r="M16" s="44" t="s">
        <v>68</v>
      </c>
    </row>
    <row r="17" spans="1:13" ht="15" customHeight="1">
      <c r="A17" s="324"/>
      <c r="B17" s="226" t="s">
        <v>133</v>
      </c>
      <c r="C17" s="229">
        <v>0.6145833333333334</v>
      </c>
      <c r="D17" s="94"/>
      <c r="E17" s="95" t="s">
        <v>170</v>
      </c>
      <c r="F17" s="96"/>
      <c r="G17" s="40" t="s">
        <v>69</v>
      </c>
      <c r="H17" s="97"/>
      <c r="I17" s="128" t="s">
        <v>171</v>
      </c>
      <c r="J17" s="25" t="s">
        <v>97</v>
      </c>
      <c r="K17" s="163" t="s">
        <v>74</v>
      </c>
      <c r="L17" s="163" t="s">
        <v>74</v>
      </c>
      <c r="M17" s="44" t="s">
        <v>68</v>
      </c>
    </row>
    <row r="18" spans="1:13" ht="15" customHeight="1" thickBot="1">
      <c r="A18" s="325"/>
      <c r="B18" s="227" t="s">
        <v>133</v>
      </c>
      <c r="C18" s="230">
        <v>0.6458333333333334</v>
      </c>
      <c r="D18" s="8"/>
      <c r="E18" s="45" t="s">
        <v>169</v>
      </c>
      <c r="F18" s="51"/>
      <c r="G18" s="36" t="s">
        <v>69</v>
      </c>
      <c r="H18" s="52"/>
      <c r="I18" s="87" t="s">
        <v>188</v>
      </c>
      <c r="J18" s="173" t="s">
        <v>97</v>
      </c>
      <c r="K18" s="3" t="s">
        <v>95</v>
      </c>
      <c r="L18" s="164" t="s">
        <v>74</v>
      </c>
      <c r="M18" s="45" t="s">
        <v>68</v>
      </c>
    </row>
    <row r="19" spans="1:13" ht="15" customHeight="1" thickBot="1">
      <c r="A19" s="312" t="s">
        <v>134</v>
      </c>
      <c r="B19" s="312"/>
      <c r="C19" s="312"/>
      <c r="E19" s="310"/>
      <c r="F19" s="310"/>
      <c r="G19" s="310"/>
      <c r="H19" s="310"/>
      <c r="I19" s="310"/>
      <c r="K19" s="310"/>
      <c r="L19" s="310"/>
      <c r="M19" s="311"/>
    </row>
    <row r="20" spans="1:13" ht="15" customHeight="1" thickBot="1">
      <c r="A20" s="30" t="s">
        <v>7</v>
      </c>
      <c r="B20" s="223"/>
      <c r="C20" s="31" t="s">
        <v>12</v>
      </c>
      <c r="D20" s="4" t="s">
        <v>8</v>
      </c>
      <c r="E20" s="313" t="s">
        <v>9</v>
      </c>
      <c r="F20" s="313"/>
      <c r="G20" s="313"/>
      <c r="H20" s="314"/>
      <c r="I20" s="314"/>
      <c r="J20" s="2" t="s">
        <v>10</v>
      </c>
      <c r="K20" s="313" t="s">
        <v>6</v>
      </c>
      <c r="L20" s="313"/>
      <c r="M20" s="5" t="s">
        <v>11</v>
      </c>
    </row>
    <row r="21" spans="1:13" ht="15" customHeight="1">
      <c r="A21" s="323" t="s">
        <v>116</v>
      </c>
      <c r="B21" s="224" t="s">
        <v>127</v>
      </c>
      <c r="C21" s="228">
        <v>0.3958333333333333</v>
      </c>
      <c r="D21" s="6" t="s">
        <v>60</v>
      </c>
      <c r="E21" s="43" t="s">
        <v>164</v>
      </c>
      <c r="F21" s="47"/>
      <c r="G21" s="42" t="s">
        <v>13</v>
      </c>
      <c r="H21" s="49"/>
      <c r="I21" s="46" t="s">
        <v>152</v>
      </c>
      <c r="J21" s="24" t="s">
        <v>97</v>
      </c>
      <c r="K21" s="165" t="s">
        <v>95</v>
      </c>
      <c r="L21" s="134" t="s">
        <v>74</v>
      </c>
      <c r="M21" s="43" t="s">
        <v>68</v>
      </c>
    </row>
    <row r="22" spans="1:13" ht="15" customHeight="1">
      <c r="A22" s="326"/>
      <c r="B22" s="226" t="s">
        <v>128</v>
      </c>
      <c r="C22" s="229">
        <v>0.4375</v>
      </c>
      <c r="D22" s="7" t="s">
        <v>61</v>
      </c>
      <c r="E22" s="44" t="s">
        <v>146</v>
      </c>
      <c r="F22" s="98"/>
      <c r="G22" s="40" t="s">
        <v>13</v>
      </c>
      <c r="H22" s="99"/>
      <c r="I22" s="84" t="s">
        <v>208</v>
      </c>
      <c r="J22" s="25" t="s">
        <v>98</v>
      </c>
      <c r="K22" s="163" t="s">
        <v>74</v>
      </c>
      <c r="L22" s="135" t="s">
        <v>74</v>
      </c>
      <c r="M22" s="44" t="s">
        <v>68</v>
      </c>
    </row>
    <row r="23" spans="1:13" ht="15" customHeight="1">
      <c r="A23" s="326"/>
      <c r="B23" s="226" t="s">
        <v>129</v>
      </c>
      <c r="C23" s="229">
        <v>0.46527777777777773</v>
      </c>
      <c r="D23" s="39" t="s">
        <v>60</v>
      </c>
      <c r="E23" s="44" t="s">
        <v>167</v>
      </c>
      <c r="F23" s="48"/>
      <c r="G23" s="37" t="s">
        <v>13</v>
      </c>
      <c r="H23" s="50"/>
      <c r="I23" s="84" t="s">
        <v>152</v>
      </c>
      <c r="J23" s="25" t="s">
        <v>97</v>
      </c>
      <c r="K23" s="163" t="s">
        <v>74</v>
      </c>
      <c r="L23" s="135" t="s">
        <v>74</v>
      </c>
      <c r="M23" s="44" t="s">
        <v>68</v>
      </c>
    </row>
    <row r="24" spans="1:13" ht="15" customHeight="1">
      <c r="A24" s="326"/>
      <c r="B24" s="226" t="s">
        <v>130</v>
      </c>
      <c r="C24" s="229">
        <v>0.4930555555555556</v>
      </c>
      <c r="D24" s="7" t="s">
        <v>61</v>
      </c>
      <c r="E24" s="44" t="s">
        <v>173</v>
      </c>
      <c r="F24" s="48"/>
      <c r="G24" s="37" t="s">
        <v>13</v>
      </c>
      <c r="H24" s="50"/>
      <c r="I24" s="84" t="s">
        <v>208</v>
      </c>
      <c r="J24" s="25" t="s">
        <v>97</v>
      </c>
      <c r="K24" s="163" t="s">
        <v>74</v>
      </c>
      <c r="L24" s="135" t="s">
        <v>74</v>
      </c>
      <c r="M24" s="44" t="s">
        <v>68</v>
      </c>
    </row>
    <row r="25" spans="1:13" ht="15" customHeight="1">
      <c r="A25" s="326"/>
      <c r="B25" s="226" t="s">
        <v>131</v>
      </c>
      <c r="C25" s="229">
        <v>0.53125</v>
      </c>
      <c r="D25" s="7" t="s">
        <v>60</v>
      </c>
      <c r="E25" s="44" t="s">
        <v>167</v>
      </c>
      <c r="F25" s="48"/>
      <c r="G25" s="37" t="s">
        <v>13</v>
      </c>
      <c r="H25" s="50"/>
      <c r="I25" s="27" t="s">
        <v>164</v>
      </c>
      <c r="J25" s="25" t="s">
        <v>97</v>
      </c>
      <c r="K25" s="163" t="s">
        <v>74</v>
      </c>
      <c r="L25" s="135" t="s">
        <v>74</v>
      </c>
      <c r="M25" s="44" t="s">
        <v>68</v>
      </c>
    </row>
    <row r="26" spans="1:13" ht="15" customHeight="1">
      <c r="A26" s="326"/>
      <c r="B26" s="226" t="s">
        <v>132</v>
      </c>
      <c r="C26" s="229">
        <v>0.5520833333333334</v>
      </c>
      <c r="D26" s="7" t="s">
        <v>61</v>
      </c>
      <c r="E26" s="85" t="s">
        <v>146</v>
      </c>
      <c r="F26" s="48"/>
      <c r="G26" s="37" t="s">
        <v>13</v>
      </c>
      <c r="H26" s="50"/>
      <c r="I26" s="88" t="s">
        <v>173</v>
      </c>
      <c r="J26" s="25" t="s">
        <v>98</v>
      </c>
      <c r="K26" s="163" t="s">
        <v>74</v>
      </c>
      <c r="L26" s="135" t="s">
        <v>74</v>
      </c>
      <c r="M26" s="44" t="s">
        <v>68</v>
      </c>
    </row>
    <row r="27" spans="1:13" ht="15" customHeight="1">
      <c r="A27" s="326"/>
      <c r="B27" s="226" t="s">
        <v>133</v>
      </c>
      <c r="C27" s="229">
        <v>0.5833333333333334</v>
      </c>
      <c r="D27" s="7"/>
      <c r="E27" s="44" t="s">
        <v>190</v>
      </c>
      <c r="F27" s="100"/>
      <c r="G27" s="35" t="s">
        <v>13</v>
      </c>
      <c r="H27" s="101"/>
      <c r="I27" s="27" t="s">
        <v>189</v>
      </c>
      <c r="J27" s="25" t="s">
        <v>97</v>
      </c>
      <c r="K27" s="163" t="s">
        <v>74</v>
      </c>
      <c r="L27" s="135" t="s">
        <v>74</v>
      </c>
      <c r="M27" s="44" t="s">
        <v>68</v>
      </c>
    </row>
    <row r="28" spans="1:13" ht="15" customHeight="1">
      <c r="A28" s="326"/>
      <c r="B28" s="226" t="s">
        <v>133</v>
      </c>
      <c r="C28" s="229">
        <v>0.6145833333333334</v>
      </c>
      <c r="D28" s="53"/>
      <c r="E28" s="95" t="s">
        <v>191</v>
      </c>
      <c r="F28" s="98"/>
      <c r="G28" s="40" t="s">
        <v>13</v>
      </c>
      <c r="H28" s="99"/>
      <c r="I28" s="128" t="s">
        <v>165</v>
      </c>
      <c r="J28" s="25" t="s">
        <v>97</v>
      </c>
      <c r="K28" s="163" t="s">
        <v>74</v>
      </c>
      <c r="L28" s="135" t="s">
        <v>74</v>
      </c>
      <c r="M28" s="44" t="s">
        <v>68</v>
      </c>
    </row>
    <row r="29" spans="1:13" ht="15" customHeight="1" thickBot="1">
      <c r="A29" s="327"/>
      <c r="B29" s="227" t="s">
        <v>133</v>
      </c>
      <c r="C29" s="230">
        <v>0.6458333333333334</v>
      </c>
      <c r="D29" s="8"/>
      <c r="E29" s="86" t="s">
        <v>192</v>
      </c>
      <c r="F29" s="51"/>
      <c r="G29" s="36" t="s">
        <v>13</v>
      </c>
      <c r="H29" s="52"/>
      <c r="I29" s="87" t="s">
        <v>166</v>
      </c>
      <c r="J29" s="173" t="s">
        <v>97</v>
      </c>
      <c r="K29" s="3" t="s">
        <v>95</v>
      </c>
      <c r="L29" s="136" t="s">
        <v>74</v>
      </c>
      <c r="M29" s="45" t="s">
        <v>68</v>
      </c>
    </row>
    <row r="30" spans="1:13" ht="15" customHeight="1" thickBot="1">
      <c r="A30" s="312" t="s">
        <v>135</v>
      </c>
      <c r="B30" s="312"/>
      <c r="C30" s="312"/>
      <c r="E30" s="310"/>
      <c r="F30" s="310"/>
      <c r="G30" s="310"/>
      <c r="H30" s="310"/>
      <c r="I30" s="310"/>
      <c r="K30" s="310"/>
      <c r="L30" s="310"/>
      <c r="M30" s="311"/>
    </row>
    <row r="31" spans="1:13" ht="15" customHeight="1" thickBot="1">
      <c r="A31" s="177" t="s">
        <v>7</v>
      </c>
      <c r="B31" s="177"/>
      <c r="C31" s="30" t="s">
        <v>12</v>
      </c>
      <c r="D31" s="4" t="s">
        <v>8</v>
      </c>
      <c r="E31" s="315" t="s">
        <v>9</v>
      </c>
      <c r="F31" s="315"/>
      <c r="G31" s="315"/>
      <c r="H31" s="316"/>
      <c r="I31" s="316"/>
      <c r="J31" s="2" t="s">
        <v>10</v>
      </c>
      <c r="K31" s="313" t="s">
        <v>6</v>
      </c>
      <c r="L31" s="313"/>
      <c r="M31" s="5" t="s">
        <v>11</v>
      </c>
    </row>
    <row r="32" spans="1:13" ht="15" customHeight="1">
      <c r="A32" s="317" t="s">
        <v>102</v>
      </c>
      <c r="B32" s="224" t="s">
        <v>127</v>
      </c>
      <c r="C32" s="228">
        <v>0.3958333333333333</v>
      </c>
      <c r="D32" s="38" t="s">
        <v>42</v>
      </c>
      <c r="E32" s="178" t="s">
        <v>148</v>
      </c>
      <c r="F32" s="179"/>
      <c r="G32" s="180" t="s">
        <v>13</v>
      </c>
      <c r="H32" s="181"/>
      <c r="I32" s="174" t="s">
        <v>197</v>
      </c>
      <c r="J32" s="24" t="s">
        <v>31</v>
      </c>
      <c r="K32" s="165" t="s">
        <v>107</v>
      </c>
      <c r="L32" s="134" t="s">
        <v>74</v>
      </c>
      <c r="M32" s="43" t="s">
        <v>68</v>
      </c>
    </row>
    <row r="33" spans="1:13" ht="15" customHeight="1">
      <c r="A33" s="318"/>
      <c r="B33" s="231" t="s">
        <v>128</v>
      </c>
      <c r="C33" s="229">
        <v>0.4270833333333333</v>
      </c>
      <c r="D33" s="182" t="s">
        <v>137</v>
      </c>
      <c r="E33" s="183" t="s">
        <v>203</v>
      </c>
      <c r="F33" s="184"/>
      <c r="G33" s="185" t="s">
        <v>161</v>
      </c>
      <c r="H33" s="186"/>
      <c r="I33" s="187" t="s">
        <v>163</v>
      </c>
      <c r="J33" s="26" t="s">
        <v>31</v>
      </c>
      <c r="K33" s="188" t="s">
        <v>74</v>
      </c>
      <c r="L33" s="78" t="s">
        <v>74</v>
      </c>
      <c r="M33" s="189" t="s">
        <v>68</v>
      </c>
    </row>
    <row r="34" spans="1:13" ht="15" customHeight="1">
      <c r="A34" s="318"/>
      <c r="B34" s="231" t="s">
        <v>129</v>
      </c>
      <c r="C34" s="229">
        <v>0.4583333333333333</v>
      </c>
      <c r="D34" s="39" t="s">
        <v>42</v>
      </c>
      <c r="E34" s="190" t="s">
        <v>197</v>
      </c>
      <c r="F34" s="191"/>
      <c r="G34" s="192" t="s">
        <v>106</v>
      </c>
      <c r="H34" s="193"/>
      <c r="I34" s="175" t="s">
        <v>154</v>
      </c>
      <c r="J34" s="25" t="s">
        <v>31</v>
      </c>
      <c r="K34" s="163" t="s">
        <v>74</v>
      </c>
      <c r="L34" s="135" t="s">
        <v>74</v>
      </c>
      <c r="M34" s="44" t="s">
        <v>68</v>
      </c>
    </row>
    <row r="35" spans="1:13" ht="15" customHeight="1">
      <c r="A35" s="318"/>
      <c r="B35" s="231" t="s">
        <v>130</v>
      </c>
      <c r="C35" s="229">
        <v>0.4895833333333333</v>
      </c>
      <c r="D35" s="39" t="s">
        <v>137</v>
      </c>
      <c r="E35" s="190" t="s">
        <v>159</v>
      </c>
      <c r="F35" s="191"/>
      <c r="G35" s="192" t="s">
        <v>108</v>
      </c>
      <c r="H35" s="193"/>
      <c r="I35" s="175" t="s">
        <v>204</v>
      </c>
      <c r="J35" s="25" t="s">
        <v>31</v>
      </c>
      <c r="K35" s="163" t="s">
        <v>74</v>
      </c>
      <c r="L35" s="135" t="s">
        <v>74</v>
      </c>
      <c r="M35" s="44" t="s">
        <v>68</v>
      </c>
    </row>
    <row r="36" spans="1:13" ht="15" customHeight="1">
      <c r="A36" s="318"/>
      <c r="B36" s="231" t="s">
        <v>131</v>
      </c>
      <c r="C36" s="229">
        <v>0.5208333333333334</v>
      </c>
      <c r="D36" s="39" t="s">
        <v>42</v>
      </c>
      <c r="E36" s="190" t="s">
        <v>148</v>
      </c>
      <c r="F36" s="191"/>
      <c r="G36" s="192" t="s">
        <v>162</v>
      </c>
      <c r="H36" s="193"/>
      <c r="I36" s="175" t="s">
        <v>154</v>
      </c>
      <c r="J36" s="25" t="s">
        <v>31</v>
      </c>
      <c r="K36" s="163" t="s">
        <v>145</v>
      </c>
      <c r="L36" s="135" t="s">
        <v>74</v>
      </c>
      <c r="M36" s="44" t="s">
        <v>68</v>
      </c>
    </row>
    <row r="37" spans="1:13" ht="15" customHeight="1">
      <c r="A37" s="318"/>
      <c r="B37" s="231" t="s">
        <v>132</v>
      </c>
      <c r="C37" s="229">
        <v>0.5520833333333334</v>
      </c>
      <c r="D37" s="39" t="s">
        <v>137</v>
      </c>
      <c r="E37" s="190" t="s">
        <v>163</v>
      </c>
      <c r="F37" s="191"/>
      <c r="G37" s="192" t="s">
        <v>109</v>
      </c>
      <c r="H37" s="193"/>
      <c r="I37" s="175" t="s">
        <v>160</v>
      </c>
      <c r="J37" s="25" t="s">
        <v>31</v>
      </c>
      <c r="K37" s="163" t="s">
        <v>74</v>
      </c>
      <c r="L37" s="135" t="s">
        <v>74</v>
      </c>
      <c r="M37" s="44" t="s">
        <v>68</v>
      </c>
    </row>
    <row r="38" spans="1:13" ht="15" customHeight="1">
      <c r="A38" s="318"/>
      <c r="B38" s="231" t="s">
        <v>133</v>
      </c>
      <c r="C38" s="229">
        <v>0.5833333333333334</v>
      </c>
      <c r="D38" s="39"/>
      <c r="E38" s="190" t="s">
        <v>176</v>
      </c>
      <c r="F38" s="191"/>
      <c r="G38" s="192" t="s">
        <v>161</v>
      </c>
      <c r="H38" s="194"/>
      <c r="I38" s="175" t="s">
        <v>180</v>
      </c>
      <c r="J38" s="25" t="s">
        <v>31</v>
      </c>
      <c r="K38" s="163" t="s">
        <v>74</v>
      </c>
      <c r="L38" s="135" t="s">
        <v>74</v>
      </c>
      <c r="M38" s="44" t="s">
        <v>68</v>
      </c>
    </row>
    <row r="39" spans="1:13" ht="15" customHeight="1">
      <c r="A39" s="318"/>
      <c r="B39" s="231" t="s">
        <v>133</v>
      </c>
      <c r="C39" s="229">
        <v>0.6145833333333334</v>
      </c>
      <c r="D39" s="39"/>
      <c r="E39" s="190" t="s">
        <v>174</v>
      </c>
      <c r="F39" s="191"/>
      <c r="G39" s="192" t="s">
        <v>13</v>
      </c>
      <c r="H39" s="194"/>
      <c r="I39" s="175" t="s">
        <v>181</v>
      </c>
      <c r="J39" s="25" t="s">
        <v>31</v>
      </c>
      <c r="K39" s="163" t="s">
        <v>74</v>
      </c>
      <c r="L39" s="135" t="s">
        <v>74</v>
      </c>
      <c r="M39" s="44" t="s">
        <v>68</v>
      </c>
    </row>
    <row r="40" spans="1:13" ht="15" customHeight="1" thickBot="1">
      <c r="A40" s="319"/>
      <c r="B40" s="227" t="s">
        <v>133</v>
      </c>
      <c r="C40" s="230">
        <v>0.6458333333333334</v>
      </c>
      <c r="D40" s="41"/>
      <c r="E40" s="195" t="s">
        <v>175</v>
      </c>
      <c r="F40" s="196"/>
      <c r="G40" s="197" t="s">
        <v>106</v>
      </c>
      <c r="H40" s="198"/>
      <c r="I40" s="176" t="s">
        <v>182</v>
      </c>
      <c r="J40" s="173" t="s">
        <v>31</v>
      </c>
      <c r="K40" s="164" t="s">
        <v>74</v>
      </c>
      <c r="L40" s="136" t="s">
        <v>74</v>
      </c>
      <c r="M40" s="45" t="s">
        <v>68</v>
      </c>
    </row>
    <row r="41" spans="1:13" ht="15" customHeight="1" thickBot="1">
      <c r="A41" s="320" t="s">
        <v>136</v>
      </c>
      <c r="B41" s="320"/>
      <c r="C41" s="320"/>
      <c r="D41" s="232"/>
      <c r="E41" s="233"/>
      <c r="F41" s="234"/>
      <c r="G41" s="235"/>
      <c r="H41" s="236"/>
      <c r="I41" s="233"/>
      <c r="J41" s="202"/>
      <c r="K41" s="237"/>
      <c r="L41" s="237"/>
      <c r="M41" s="202"/>
    </row>
    <row r="42" spans="1:13" ht="15" customHeight="1" thickBot="1">
      <c r="A42" s="30" t="s">
        <v>7</v>
      </c>
      <c r="B42" s="223"/>
      <c r="C42" s="31" t="s">
        <v>12</v>
      </c>
      <c r="D42" s="4" t="s">
        <v>8</v>
      </c>
      <c r="E42" s="313" t="s">
        <v>9</v>
      </c>
      <c r="F42" s="313"/>
      <c r="G42" s="313"/>
      <c r="H42" s="314"/>
      <c r="I42" s="314"/>
      <c r="J42" s="2" t="s">
        <v>10</v>
      </c>
      <c r="K42" s="313" t="s">
        <v>6</v>
      </c>
      <c r="L42" s="313"/>
      <c r="M42" s="5" t="s">
        <v>11</v>
      </c>
    </row>
    <row r="43" spans="1:13" ht="15" customHeight="1">
      <c r="A43" s="317" t="s">
        <v>114</v>
      </c>
      <c r="B43" s="224" t="s">
        <v>127</v>
      </c>
      <c r="C43" s="228">
        <v>0.3958333333333333</v>
      </c>
      <c r="D43" s="38" t="s">
        <v>138</v>
      </c>
      <c r="E43" s="83" t="s">
        <v>149</v>
      </c>
      <c r="F43" s="238"/>
      <c r="G43" s="42" t="s">
        <v>13</v>
      </c>
      <c r="H43" s="240"/>
      <c r="I43" s="83" t="s">
        <v>157</v>
      </c>
      <c r="J43" s="149" t="s">
        <v>98</v>
      </c>
      <c r="K43" s="165" t="s">
        <v>95</v>
      </c>
      <c r="L43" s="134" t="s">
        <v>74</v>
      </c>
      <c r="M43" s="43" t="s">
        <v>68</v>
      </c>
    </row>
    <row r="44" spans="1:13" ht="15" customHeight="1">
      <c r="A44" s="318"/>
      <c r="B44" s="231" t="s">
        <v>128</v>
      </c>
      <c r="C44" s="229">
        <v>0.4270833333333333</v>
      </c>
      <c r="D44" s="39" t="s">
        <v>139</v>
      </c>
      <c r="E44" s="84" t="s">
        <v>150</v>
      </c>
      <c r="F44" s="126"/>
      <c r="G44" s="37" t="s">
        <v>13</v>
      </c>
      <c r="H44" s="126"/>
      <c r="I44" s="84" t="s">
        <v>155</v>
      </c>
      <c r="J44" s="150" t="s">
        <v>98</v>
      </c>
      <c r="K44" s="163" t="s">
        <v>74</v>
      </c>
      <c r="L44" s="135" t="s">
        <v>74</v>
      </c>
      <c r="M44" s="44" t="s">
        <v>68</v>
      </c>
    </row>
    <row r="45" spans="1:13" ht="15" customHeight="1">
      <c r="A45" s="318"/>
      <c r="B45" s="231" t="s">
        <v>129</v>
      </c>
      <c r="C45" s="229">
        <v>0.4583333333333333</v>
      </c>
      <c r="D45" s="39" t="s">
        <v>138</v>
      </c>
      <c r="E45" s="84" t="s">
        <v>157</v>
      </c>
      <c r="F45" s="81"/>
      <c r="G45" s="242"/>
      <c r="H45" s="81"/>
      <c r="I45" s="84" t="s">
        <v>198</v>
      </c>
      <c r="J45" s="245" t="s">
        <v>31</v>
      </c>
      <c r="K45" s="246" t="s">
        <v>74</v>
      </c>
      <c r="L45" s="135" t="s">
        <v>74</v>
      </c>
      <c r="M45" s="157" t="s">
        <v>68</v>
      </c>
    </row>
    <row r="46" spans="1:13" ht="15" customHeight="1">
      <c r="A46" s="318"/>
      <c r="B46" s="231" t="s">
        <v>130</v>
      </c>
      <c r="C46" s="229">
        <v>0.4895833333333333</v>
      </c>
      <c r="D46" s="39" t="s">
        <v>139</v>
      </c>
      <c r="E46" s="84" t="s">
        <v>172</v>
      </c>
      <c r="F46" s="126"/>
      <c r="G46" s="37" t="s">
        <v>13</v>
      </c>
      <c r="H46" s="126"/>
      <c r="I46" s="84" t="s">
        <v>155</v>
      </c>
      <c r="J46" s="137" t="s">
        <v>98</v>
      </c>
      <c r="K46" s="135" t="s">
        <v>74</v>
      </c>
      <c r="L46" s="135" t="s">
        <v>74</v>
      </c>
      <c r="M46" s="157" t="s">
        <v>68</v>
      </c>
    </row>
    <row r="47" spans="1:13" ht="15" customHeight="1">
      <c r="A47" s="318"/>
      <c r="B47" s="231" t="s">
        <v>131</v>
      </c>
      <c r="C47" s="229">
        <v>0.5208333333333334</v>
      </c>
      <c r="D47" s="39" t="s">
        <v>138</v>
      </c>
      <c r="E47" s="84" t="s">
        <v>149</v>
      </c>
      <c r="F47" s="126"/>
      <c r="G47" s="37" t="s">
        <v>13</v>
      </c>
      <c r="H47" s="126"/>
      <c r="I47" s="84" t="s">
        <v>198</v>
      </c>
      <c r="J47" s="137" t="s">
        <v>98</v>
      </c>
      <c r="K47" s="135" t="s">
        <v>74</v>
      </c>
      <c r="L47" s="135" t="s">
        <v>74</v>
      </c>
      <c r="M47" s="157" t="s">
        <v>68</v>
      </c>
    </row>
    <row r="48" spans="1:13" ht="15" customHeight="1">
      <c r="A48" s="318"/>
      <c r="B48" s="231" t="s">
        <v>132</v>
      </c>
      <c r="C48" s="229">
        <v>0.5520833333333334</v>
      </c>
      <c r="D48" s="39" t="s">
        <v>139</v>
      </c>
      <c r="E48" s="84" t="s">
        <v>150</v>
      </c>
      <c r="F48" s="126"/>
      <c r="G48" s="37"/>
      <c r="H48" s="126"/>
      <c r="I48" s="84" t="s">
        <v>172</v>
      </c>
      <c r="J48" s="137" t="s">
        <v>31</v>
      </c>
      <c r="K48" s="135" t="s">
        <v>74</v>
      </c>
      <c r="L48" s="135" t="s">
        <v>74</v>
      </c>
      <c r="M48" s="157" t="s">
        <v>68</v>
      </c>
    </row>
    <row r="49" spans="1:13" ht="15" customHeight="1">
      <c r="A49" s="318"/>
      <c r="B49" s="231" t="s">
        <v>133</v>
      </c>
      <c r="C49" s="229">
        <v>0.5833333333333334</v>
      </c>
      <c r="D49" s="39"/>
      <c r="E49" s="84" t="s">
        <v>178</v>
      </c>
      <c r="F49" s="126"/>
      <c r="G49" s="37"/>
      <c r="H49" s="126"/>
      <c r="I49" s="84" t="s">
        <v>183</v>
      </c>
      <c r="J49" s="137" t="s">
        <v>31</v>
      </c>
      <c r="K49" s="244" t="s">
        <v>74</v>
      </c>
      <c r="L49" s="135" t="s">
        <v>74</v>
      </c>
      <c r="M49" s="157" t="s">
        <v>68</v>
      </c>
    </row>
    <row r="50" spans="1:13" ht="15" customHeight="1">
      <c r="A50" s="318"/>
      <c r="B50" s="231" t="s">
        <v>133</v>
      </c>
      <c r="C50" s="229">
        <v>0.6145833333333334</v>
      </c>
      <c r="D50" s="39"/>
      <c r="E50" s="84" t="s">
        <v>177</v>
      </c>
      <c r="F50" s="126"/>
      <c r="G50" s="37" t="s">
        <v>13</v>
      </c>
      <c r="H50" s="241"/>
      <c r="I50" s="84" t="s">
        <v>184</v>
      </c>
      <c r="J50" s="150" t="s">
        <v>98</v>
      </c>
      <c r="K50" s="163" t="s">
        <v>74</v>
      </c>
      <c r="L50" s="135" t="s">
        <v>74</v>
      </c>
      <c r="M50" s="44" t="s">
        <v>68</v>
      </c>
    </row>
    <row r="51" spans="1:13" ht="15" customHeight="1" thickBot="1">
      <c r="A51" s="319"/>
      <c r="B51" s="227" t="s">
        <v>133</v>
      </c>
      <c r="C51" s="230">
        <v>0.6458333333333334</v>
      </c>
      <c r="D51" s="41"/>
      <c r="E51" s="125" t="s">
        <v>179</v>
      </c>
      <c r="F51" s="239"/>
      <c r="G51" s="36" t="s">
        <v>13</v>
      </c>
      <c r="H51" s="239"/>
      <c r="I51" s="125" t="s">
        <v>185</v>
      </c>
      <c r="J51" s="243" t="s">
        <v>98</v>
      </c>
      <c r="K51" s="3" t="s">
        <v>95</v>
      </c>
      <c r="L51" s="136" t="s">
        <v>74</v>
      </c>
      <c r="M51" s="45" t="s">
        <v>68</v>
      </c>
    </row>
    <row r="52" spans="1:13" ht="22.5" customHeight="1">
      <c r="A52" s="322" t="s">
        <v>110</v>
      </c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</row>
  </sheetData>
  <sheetProtection/>
  <mergeCells count="30">
    <mergeCell ref="A52:M52"/>
    <mergeCell ref="A43:A51"/>
    <mergeCell ref="A10:A18"/>
    <mergeCell ref="A5:M5"/>
    <mergeCell ref="A3:M3"/>
    <mergeCell ref="A21:A29"/>
    <mergeCell ref="E19:I19"/>
    <mergeCell ref="A19:C19"/>
    <mergeCell ref="A8:C8"/>
    <mergeCell ref="E20:I20"/>
    <mergeCell ref="K20:L20"/>
    <mergeCell ref="K19:M19"/>
    <mergeCell ref="A1:M1"/>
    <mergeCell ref="K9:L9"/>
    <mergeCell ref="E9:I9"/>
    <mergeCell ref="A7:M7"/>
    <mergeCell ref="A4:M4"/>
    <mergeCell ref="A2:M2"/>
    <mergeCell ref="E8:I8"/>
    <mergeCell ref="A6:M6"/>
    <mergeCell ref="K8:M8"/>
    <mergeCell ref="A30:C30"/>
    <mergeCell ref="E42:I42"/>
    <mergeCell ref="K42:L42"/>
    <mergeCell ref="E31:I31"/>
    <mergeCell ref="K31:L31"/>
    <mergeCell ref="E30:I30"/>
    <mergeCell ref="K30:M30"/>
    <mergeCell ref="A32:A40"/>
    <mergeCell ref="A41:C4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7">
      <selection activeCell="H9" sqref="H9:J9"/>
    </sheetView>
  </sheetViews>
  <sheetFormatPr defaultColWidth="9.00390625" defaultRowHeight="13.5"/>
  <cols>
    <col min="1" max="1" width="20.625" style="0" customWidth="1"/>
    <col min="2" max="13" width="5.25390625" style="0" customWidth="1"/>
    <col min="14" max="15" width="6.625" style="0" customWidth="1"/>
    <col min="16" max="16" width="1.37890625" style="0" customWidth="1"/>
  </cols>
  <sheetData>
    <row r="1" spans="1:16" ht="3.7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1"/>
    </row>
    <row r="2" spans="1:16" ht="2.2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1"/>
    </row>
    <row r="3" spans="1:17" ht="6.7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14"/>
      <c r="Q3" s="14"/>
    </row>
    <row r="4" spans="1:16" ht="21" customHeight="1">
      <c r="A4" s="284" t="s">
        <v>140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1"/>
    </row>
    <row r="5" spans="1:16" ht="6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4"/>
    </row>
    <row r="6" spans="1:16" ht="2.25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1"/>
    </row>
    <row r="7" spans="1:16" ht="3.7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1"/>
    </row>
    <row r="8" ht="15" customHeight="1" thickBot="1"/>
    <row r="9" spans="1:15" ht="16.5" customHeight="1" thickBot="1">
      <c r="A9" s="142" t="s">
        <v>0</v>
      </c>
      <c r="B9" s="368" t="str">
        <f>A10</f>
        <v>静岡トレセン</v>
      </c>
      <c r="C9" s="301"/>
      <c r="D9" s="301"/>
      <c r="E9" s="374" t="str">
        <f>A12</f>
        <v>香川県トレセン</v>
      </c>
      <c r="F9" s="369"/>
      <c r="G9" s="378"/>
      <c r="H9" s="374" t="str">
        <f>A14</f>
        <v>アスルクラロ沼津</v>
      </c>
      <c r="I9" s="369"/>
      <c r="J9" s="375"/>
      <c r="K9" s="15" t="s">
        <v>15</v>
      </c>
      <c r="L9" s="16" t="s">
        <v>16</v>
      </c>
      <c r="M9" s="16" t="s">
        <v>17</v>
      </c>
      <c r="N9" s="17" t="s">
        <v>18</v>
      </c>
      <c r="O9" s="46" t="s">
        <v>19</v>
      </c>
    </row>
    <row r="10" spans="1:15" ht="12" customHeight="1">
      <c r="A10" s="361" t="str">
        <f>'組合せ'!B12</f>
        <v>静岡トレセン</v>
      </c>
      <c r="B10" s="362"/>
      <c r="C10" s="363"/>
      <c r="D10" s="363"/>
      <c r="E10" s="366">
        <f>IF(E11="","",(IF(E11&gt;G11,"○",(IF(E11=G11,"△",(IF(E11&lt;G11,"×",)))))))</f>
      </c>
      <c r="F10" s="367"/>
      <c r="G10" s="379"/>
      <c r="H10" s="350">
        <f>IF(H11="","",(IF(H11&gt;J11,"○",(IF(H11=J11,"△",(IF(H11&lt;J11,"×",)))))))</f>
      </c>
      <c r="I10" s="337"/>
      <c r="J10" s="351"/>
      <c r="K10" s="352"/>
      <c r="L10" s="349"/>
      <c r="M10" s="349"/>
      <c r="N10" s="354"/>
      <c r="O10" s="355"/>
    </row>
    <row r="11" spans="1:15" ht="12" customHeight="1">
      <c r="A11" s="334"/>
      <c r="B11" s="364"/>
      <c r="C11" s="365"/>
      <c r="D11" s="365"/>
      <c r="E11" s="58">
        <f>IF('１日日程'!F10="","",'１日日程'!F10)</f>
      </c>
      <c r="F11" s="59" t="s">
        <v>34</v>
      </c>
      <c r="G11" s="60">
        <f>IF('１日日程'!H10="","",'１日日程'!H10)</f>
      </c>
      <c r="H11" s="118">
        <f>IF('１日日程'!F17="","",'１日日程'!F17)</f>
      </c>
      <c r="I11" s="104" t="s">
        <v>34</v>
      </c>
      <c r="J11" s="123">
        <f>IF('１日日程'!H17="","",'１日日程'!H17)</f>
      </c>
      <c r="K11" s="380"/>
      <c r="L11" s="333"/>
      <c r="M11" s="333"/>
      <c r="N11" s="381"/>
      <c r="O11" s="331"/>
    </row>
    <row r="12" spans="1:15" ht="12" customHeight="1">
      <c r="A12" s="334" t="str">
        <f>'組合せ'!B14</f>
        <v>香川県トレセン</v>
      </c>
      <c r="B12" s="385">
        <f>IF(B13="","",(IF(B13&gt;D13,"○",(IF(B13=D13,"△",(IF(B13&lt;D13,"×",)))))))</f>
      </c>
      <c r="C12" s="340"/>
      <c r="D12" s="384"/>
      <c r="E12" s="341"/>
      <c r="F12" s="342"/>
      <c r="G12" s="386"/>
      <c r="H12" s="350">
        <f>IF(H13="","",(IF(H13&gt;J13,"○",(IF(H13=J13,"△",(IF(H13&lt;J13,"×",)))))))</f>
      </c>
      <c r="I12" s="337"/>
      <c r="J12" s="351"/>
      <c r="K12" s="347"/>
      <c r="L12" s="382"/>
      <c r="M12" s="333"/>
      <c r="N12" s="329"/>
      <c r="O12" s="331"/>
    </row>
    <row r="13" spans="1:15" ht="12" customHeight="1">
      <c r="A13" s="334"/>
      <c r="B13" s="66">
        <f>IF('１日日程'!H10="","",'１日日程'!H10)</f>
      </c>
      <c r="C13" s="67" t="s">
        <v>34</v>
      </c>
      <c r="D13" s="60">
        <f>IF('１日日程'!F10="","",'１日日程'!F10)</f>
      </c>
      <c r="E13" s="387"/>
      <c r="F13" s="342"/>
      <c r="G13" s="386"/>
      <c r="H13" s="124">
        <f>IF('１日日程'!F14="","",'１日日程'!F14)</f>
      </c>
      <c r="I13" s="121" t="s">
        <v>34</v>
      </c>
      <c r="J13" s="72">
        <f>IF('１日日程'!H14="","",'１日日程'!H14)</f>
      </c>
      <c r="K13" s="347"/>
      <c r="L13" s="383"/>
      <c r="M13" s="333"/>
      <c r="N13" s="329"/>
      <c r="O13" s="331"/>
    </row>
    <row r="14" spans="1:15" ht="12" customHeight="1">
      <c r="A14" s="334" t="str">
        <f>'組合せ'!B16</f>
        <v>アスルクラロ沼津</v>
      </c>
      <c r="B14" s="336">
        <f>IF(B15="","",(IF(B15&gt;D15,"○",(IF(B15=D15,"△",(IF(B15&lt;D15,"×",)))))))</f>
      </c>
      <c r="C14" s="337"/>
      <c r="D14" s="338"/>
      <c r="E14" s="339">
        <f>IF(E15="","",(IF(E15&gt;G15,"○",(IF(E15=G15,"△",(IF(E15&lt;G15,"×",)))))))</f>
      </c>
      <c r="F14" s="340"/>
      <c r="G14" s="384"/>
      <c r="H14" s="341"/>
      <c r="I14" s="342"/>
      <c r="J14" s="343"/>
      <c r="K14" s="347"/>
      <c r="L14" s="333"/>
      <c r="M14" s="333"/>
      <c r="N14" s="329"/>
      <c r="O14" s="331"/>
    </row>
    <row r="15" spans="1:15" ht="12" customHeight="1" thickBot="1">
      <c r="A15" s="335"/>
      <c r="B15" s="63">
        <f>IF('１日日程'!H17="","",'１日日程'!H17)</f>
      </c>
      <c r="C15" s="64" t="s">
        <v>34</v>
      </c>
      <c r="D15" s="65">
        <f>IF('１日日程'!F17="","",'１日日程'!F17)</f>
      </c>
      <c r="E15" s="166">
        <f>IF('１日日程'!H14="","",'１日日程'!H14)</f>
      </c>
      <c r="F15" s="119" t="s">
        <v>34</v>
      </c>
      <c r="G15" s="167">
        <f>IF('１日日程'!F14="","",'１日日程'!F14)</f>
      </c>
      <c r="H15" s="344"/>
      <c r="I15" s="345"/>
      <c r="J15" s="346"/>
      <c r="K15" s="348"/>
      <c r="L15" s="353"/>
      <c r="M15" s="353"/>
      <c r="N15" s="330"/>
      <c r="O15" s="332"/>
    </row>
    <row r="16" spans="1:14" ht="15" customHeight="1" thickBot="1">
      <c r="A16" s="143"/>
      <c r="B16" s="13"/>
      <c r="C16" s="13"/>
      <c r="H16" s="55"/>
      <c r="I16" s="55"/>
      <c r="J16" s="55"/>
      <c r="K16" s="55"/>
      <c r="L16" s="55"/>
      <c r="M16" s="55"/>
      <c r="N16" s="102"/>
    </row>
    <row r="17" spans="1:15" ht="16.5" customHeight="1" thickBot="1">
      <c r="A17" s="142" t="s">
        <v>1</v>
      </c>
      <c r="B17" s="368" t="str">
        <f>A18</f>
        <v>川崎フロンターレ</v>
      </c>
      <c r="C17" s="301"/>
      <c r="D17" s="300"/>
      <c r="E17" s="369" t="str">
        <f>A20</f>
        <v>あざみ野ＦＣ</v>
      </c>
      <c r="F17" s="369"/>
      <c r="G17" s="369"/>
      <c r="H17" s="374" t="str">
        <f>A22</f>
        <v>甲府トレセン</v>
      </c>
      <c r="I17" s="369"/>
      <c r="J17" s="375"/>
      <c r="K17" s="15" t="s">
        <v>15</v>
      </c>
      <c r="L17" s="16" t="s">
        <v>16</v>
      </c>
      <c r="M17" s="16" t="s">
        <v>17</v>
      </c>
      <c r="N17" s="17" t="s">
        <v>18</v>
      </c>
      <c r="O17" s="46" t="s">
        <v>19</v>
      </c>
    </row>
    <row r="18" spans="1:15" ht="12" customHeight="1">
      <c r="A18" s="388" t="s">
        <v>147</v>
      </c>
      <c r="B18" s="362"/>
      <c r="C18" s="363"/>
      <c r="D18" s="363"/>
      <c r="E18" s="366">
        <f>IF(E19="","",(IF(E19&gt;G19,"○",(IF(E19=G19,"△",(IF(E19&lt;G19,"×",)))))))</f>
      </c>
      <c r="F18" s="367"/>
      <c r="G18" s="367"/>
      <c r="H18" s="350">
        <f>IF(H19="","",(IF(H19&gt;J19,"○",(IF(H19=J19,"△",(IF(H19&lt;J19,"×",)))))))</f>
      </c>
      <c r="I18" s="337"/>
      <c r="J18" s="351"/>
      <c r="K18" s="352"/>
      <c r="L18" s="349"/>
      <c r="M18" s="349"/>
      <c r="N18" s="354"/>
      <c r="O18" s="355"/>
    </row>
    <row r="19" spans="1:15" ht="12" customHeight="1">
      <c r="A19" s="389"/>
      <c r="B19" s="364"/>
      <c r="C19" s="365"/>
      <c r="D19" s="365"/>
      <c r="E19" s="61">
        <f>IF('１日日程'!F15="","",'１日日程'!F15)</f>
      </c>
      <c r="F19" s="59" t="s">
        <v>34</v>
      </c>
      <c r="G19" s="61">
        <f>IF('１日日程'!H15="","",'１日日程'!H15)</f>
      </c>
      <c r="H19" s="58">
        <f>IF('１日日程'!F18="","",'１日日程'!F18)</f>
      </c>
      <c r="I19" s="67" t="s">
        <v>34</v>
      </c>
      <c r="J19" s="62">
        <f>IF('１日日程'!H18="","",'１日日程'!H18)</f>
      </c>
      <c r="K19" s="347"/>
      <c r="L19" s="333"/>
      <c r="M19" s="333"/>
      <c r="N19" s="329"/>
      <c r="O19" s="331"/>
    </row>
    <row r="20" spans="1:15" ht="12" customHeight="1">
      <c r="A20" s="334" t="str">
        <f>'組合せ'!B22</f>
        <v>あざみ野ＦＣ</v>
      </c>
      <c r="B20" s="336">
        <f>IF(B21="","",(IF(B21&gt;D21,"○",(IF(B21=D21,"△",(IF(B21&lt;D21,"×",)))))))</f>
      </c>
      <c r="C20" s="337"/>
      <c r="D20" s="338"/>
      <c r="E20" s="356"/>
      <c r="F20" s="342"/>
      <c r="G20" s="342"/>
      <c r="H20" s="358">
        <f>IF(H21="","",(IF(H21&gt;J21,"○",(IF(H21=J21,"△",(IF(H21&lt;J21,"×",)))))))</f>
      </c>
      <c r="I20" s="359"/>
      <c r="J20" s="360"/>
      <c r="K20" s="347"/>
      <c r="L20" s="333"/>
      <c r="M20" s="333"/>
      <c r="N20" s="329"/>
      <c r="O20" s="331"/>
    </row>
    <row r="21" spans="1:15" ht="12" customHeight="1">
      <c r="A21" s="334"/>
      <c r="B21" s="116">
        <f>IF('１日日程'!H15="","",'１日日程'!H15)</f>
      </c>
      <c r="C21" s="104" t="s">
        <v>34</v>
      </c>
      <c r="D21" s="117">
        <f>IF('１日日程'!F15="","",'１日日程'!F15)</f>
      </c>
      <c r="E21" s="357"/>
      <c r="F21" s="357"/>
      <c r="G21" s="357"/>
      <c r="H21" s="118">
        <f>IF('１日日程'!F23="","",'１日日程'!F23)</f>
      </c>
      <c r="I21" s="104" t="s">
        <v>34</v>
      </c>
      <c r="J21" s="123">
        <f>IF('１日日程'!H23="","",'１日日程'!H23)</f>
      </c>
      <c r="K21" s="347"/>
      <c r="L21" s="333"/>
      <c r="M21" s="333"/>
      <c r="N21" s="329"/>
      <c r="O21" s="373"/>
    </row>
    <row r="22" spans="1:15" ht="12" customHeight="1">
      <c r="A22" s="334" t="str">
        <f>'組合せ'!B24</f>
        <v>甲府トレセン</v>
      </c>
      <c r="B22" s="336">
        <f>IF(B23="","",(IF(B23&gt;D23,"○",(IF(B23=D23,"△",(IF(B23&lt;D23,"×",)))))))</f>
      </c>
      <c r="C22" s="337"/>
      <c r="D22" s="338"/>
      <c r="E22" s="339">
        <f>IF(E23="","",(IF(E23&gt;G23,"○",(IF(E23=G23,"△",(IF(E23&lt;G23,"×",)))))))</f>
      </c>
      <c r="F22" s="340"/>
      <c r="G22" s="340"/>
      <c r="H22" s="341"/>
      <c r="I22" s="342"/>
      <c r="J22" s="343"/>
      <c r="K22" s="347"/>
      <c r="L22" s="333"/>
      <c r="M22" s="333"/>
      <c r="N22" s="329"/>
      <c r="O22" s="331"/>
    </row>
    <row r="23" spans="1:15" ht="12" customHeight="1" thickBot="1">
      <c r="A23" s="335"/>
      <c r="B23" s="63">
        <f>IF('１日日程'!H18="","",'１日日程'!H18)</f>
      </c>
      <c r="C23" s="64" t="s">
        <v>34</v>
      </c>
      <c r="D23" s="65">
        <f>IF('１日日程'!F18="","",'１日日程'!F18)</f>
      </c>
      <c r="E23" s="120">
        <f>IF('１日日程'!H23="","",'１日日程'!H23)</f>
      </c>
      <c r="F23" s="119" t="s">
        <v>34</v>
      </c>
      <c r="G23" s="122">
        <f>IF('１日日程'!F23="","",'１日日程'!F23)</f>
      </c>
      <c r="H23" s="344"/>
      <c r="I23" s="345"/>
      <c r="J23" s="346"/>
      <c r="K23" s="348"/>
      <c r="L23" s="353"/>
      <c r="M23" s="353"/>
      <c r="N23" s="330"/>
      <c r="O23" s="332"/>
    </row>
    <row r="24" spans="1:13" ht="15" customHeight="1" thickBot="1">
      <c r="A24" s="143"/>
      <c r="B24" s="13"/>
      <c r="C24" s="13"/>
      <c r="H24" s="55"/>
      <c r="I24" s="55"/>
      <c r="J24" s="55"/>
      <c r="K24" s="55"/>
      <c r="L24" s="55"/>
      <c r="M24" s="55"/>
    </row>
    <row r="25" spans="1:15" ht="16.5" customHeight="1" thickBot="1">
      <c r="A25" s="142" t="s">
        <v>2</v>
      </c>
      <c r="B25" s="368" t="str">
        <f>A26</f>
        <v>ヴァンフォーレ甲府</v>
      </c>
      <c r="C25" s="301"/>
      <c r="D25" s="301"/>
      <c r="E25" s="369" t="str">
        <f>A28</f>
        <v>富山県トレセン</v>
      </c>
      <c r="F25" s="369"/>
      <c r="G25" s="369"/>
      <c r="H25" s="374" t="str">
        <f>A30</f>
        <v>八王子選抜</v>
      </c>
      <c r="I25" s="369"/>
      <c r="J25" s="375"/>
      <c r="K25" s="15" t="s">
        <v>15</v>
      </c>
      <c r="L25" s="16" t="s">
        <v>16</v>
      </c>
      <c r="M25" s="16" t="s">
        <v>17</v>
      </c>
      <c r="N25" s="17" t="s">
        <v>18</v>
      </c>
      <c r="O25" s="46" t="s">
        <v>19</v>
      </c>
    </row>
    <row r="26" spans="1:15" ht="12" customHeight="1">
      <c r="A26" s="361" t="s">
        <v>164</v>
      </c>
      <c r="B26" s="362"/>
      <c r="C26" s="363"/>
      <c r="D26" s="363"/>
      <c r="E26" s="366">
        <f>IF(E27="","",(IF(E27&gt;G27,"○",(IF(E27=G27,"△",(IF(E27&lt;G27,"×",)))))))</f>
      </c>
      <c r="F26" s="367"/>
      <c r="G26" s="367"/>
      <c r="H26" s="350">
        <f>IF(H27="","",(IF(H27&gt;J27,"○",(IF(H27=J27,"△",(IF(H27&lt;J27,"×",)))))))</f>
      </c>
      <c r="I26" s="337"/>
      <c r="J26" s="351"/>
      <c r="K26" s="352"/>
      <c r="L26" s="349"/>
      <c r="M26" s="349"/>
      <c r="N26" s="354"/>
      <c r="O26" s="355"/>
    </row>
    <row r="27" spans="1:15" ht="12" customHeight="1">
      <c r="A27" s="334"/>
      <c r="B27" s="364"/>
      <c r="C27" s="365"/>
      <c r="D27" s="365"/>
      <c r="E27" s="61">
        <f>IF('１日日程'!F35="","",'１日日程'!F35)</f>
      </c>
      <c r="F27" s="59" t="s">
        <v>34</v>
      </c>
      <c r="G27" s="61">
        <f>IF('１日日程'!H35="","",'１日日程'!H35)</f>
      </c>
      <c r="H27" s="58">
        <f>IF('１日日程'!F38="","",'１日日程'!F38)</f>
      </c>
      <c r="I27" s="67" t="s">
        <v>34</v>
      </c>
      <c r="J27" s="62">
        <f>IF('１日日程'!H38="","",'１日日程'!H38)</f>
      </c>
      <c r="K27" s="347"/>
      <c r="L27" s="333"/>
      <c r="M27" s="333"/>
      <c r="N27" s="329"/>
      <c r="O27" s="331"/>
    </row>
    <row r="28" spans="1:15" ht="12" customHeight="1">
      <c r="A28" s="334" t="s">
        <v>200</v>
      </c>
      <c r="B28" s="336">
        <f>IF(B29="","",(IF(B29&gt;D29,"○",(IF(B29=D29,"△",(IF(B29&lt;D29,"×",)))))))</f>
      </c>
      <c r="C28" s="337"/>
      <c r="D28" s="338"/>
      <c r="E28" s="356"/>
      <c r="F28" s="342"/>
      <c r="G28" s="342"/>
      <c r="H28" s="358">
        <f>IF(H29="","",(IF(H29&gt;J29,"○",(IF(H29=J29,"△",(IF(H29&lt;J29,"×",)))))))</f>
      </c>
      <c r="I28" s="359"/>
      <c r="J28" s="360"/>
      <c r="K28" s="347"/>
      <c r="L28" s="333"/>
      <c r="M28" s="333"/>
      <c r="N28" s="329"/>
      <c r="O28" s="331"/>
    </row>
    <row r="29" spans="1:15" ht="12" customHeight="1">
      <c r="A29" s="334"/>
      <c r="B29" s="116">
        <f>IF('１日日程'!H35="","",'１日日程'!H35)</f>
      </c>
      <c r="C29" s="104" t="s">
        <v>34</v>
      </c>
      <c r="D29" s="117">
        <f>IF('１日日程'!F35="","",'１日日程'!F35)</f>
      </c>
      <c r="E29" s="357"/>
      <c r="F29" s="357"/>
      <c r="G29" s="357"/>
      <c r="H29" s="118">
        <f>IF('１日日程'!F33="","",'１日日程'!F33)</f>
      </c>
      <c r="I29" s="104" t="s">
        <v>34</v>
      </c>
      <c r="J29" s="123">
        <f>IF('１日日程'!H33="","",'１日日程'!H33)</f>
      </c>
      <c r="K29" s="347"/>
      <c r="L29" s="333"/>
      <c r="M29" s="333"/>
      <c r="N29" s="329"/>
      <c r="O29" s="373"/>
    </row>
    <row r="30" spans="1:15" ht="12" customHeight="1">
      <c r="A30" s="334" t="s">
        <v>167</v>
      </c>
      <c r="B30" s="336">
        <f>IF(B31="","",(IF(B31&gt;D31,"○",(IF(B31=D31,"△",(IF(B31&lt;D31,"×",)))))))</f>
      </c>
      <c r="C30" s="337"/>
      <c r="D30" s="338"/>
      <c r="E30" s="339">
        <f>IF(E31="","",(IF(E31&gt;G31,"○",(IF(E31=G31,"△",(IF(E31&lt;G31,"×",)))))))</f>
      </c>
      <c r="F30" s="340"/>
      <c r="G30" s="340"/>
      <c r="H30" s="341"/>
      <c r="I30" s="342"/>
      <c r="J30" s="343"/>
      <c r="K30" s="347"/>
      <c r="L30" s="333"/>
      <c r="M30" s="333"/>
      <c r="N30" s="329"/>
      <c r="O30" s="331"/>
    </row>
    <row r="31" spans="1:15" ht="12" customHeight="1" thickBot="1">
      <c r="A31" s="335"/>
      <c r="B31" s="63">
        <f>IF('１日日程'!H38="","",'１日日程'!H38)</f>
      </c>
      <c r="C31" s="64" t="s">
        <v>34</v>
      </c>
      <c r="D31" s="65">
        <f>IF('１日日程'!F38="","",'１日日程'!F38)</f>
      </c>
      <c r="E31" s="120">
        <f>IF('１日日程'!H33="","",'１日日程'!H33)</f>
      </c>
      <c r="F31" s="119" t="s">
        <v>34</v>
      </c>
      <c r="G31" s="122">
        <f>IF('１日日程'!F33="","",'１日日程'!F33)</f>
      </c>
      <c r="H31" s="344"/>
      <c r="I31" s="345"/>
      <c r="J31" s="346"/>
      <c r="K31" s="348"/>
      <c r="L31" s="353"/>
      <c r="M31" s="353"/>
      <c r="N31" s="330"/>
      <c r="O31" s="332"/>
    </row>
    <row r="32" spans="1:13" ht="15" customHeight="1" thickBot="1">
      <c r="A32" s="143"/>
      <c r="B32" s="13"/>
      <c r="C32" s="13"/>
      <c r="H32" s="55"/>
      <c r="I32" s="55"/>
      <c r="J32" s="55"/>
      <c r="K32" s="55"/>
      <c r="L32" s="55"/>
      <c r="M32" s="55"/>
    </row>
    <row r="33" spans="1:15" ht="16.5" customHeight="1" thickBot="1">
      <c r="A33" s="142" t="s">
        <v>3</v>
      </c>
      <c r="B33" s="368" t="str">
        <f>A34</f>
        <v>静岡ＴＣオレンジ</v>
      </c>
      <c r="C33" s="301"/>
      <c r="D33" s="301"/>
      <c r="E33" s="369" t="str">
        <f>A36</f>
        <v>大東小学校</v>
      </c>
      <c r="F33" s="369"/>
      <c r="G33" s="369"/>
      <c r="H33" s="374" t="str">
        <f>A38</f>
        <v>バディ－中和田</v>
      </c>
      <c r="I33" s="369"/>
      <c r="J33" s="375"/>
      <c r="K33" s="15" t="s">
        <v>15</v>
      </c>
      <c r="L33" s="16" t="s">
        <v>16</v>
      </c>
      <c r="M33" s="16" t="s">
        <v>17</v>
      </c>
      <c r="N33" s="17" t="s">
        <v>18</v>
      </c>
      <c r="O33" s="46" t="s">
        <v>19</v>
      </c>
    </row>
    <row r="34" spans="1:15" ht="12" customHeight="1">
      <c r="A34" s="361" t="s">
        <v>121</v>
      </c>
      <c r="B34" s="362"/>
      <c r="C34" s="363"/>
      <c r="D34" s="363"/>
      <c r="E34" s="366">
        <f>IF(E35="","",(IF(E35&gt;G35,"○",(IF(E35=G35,"△",(IF(E35&lt;G35,"×",)))))))</f>
      </c>
      <c r="F34" s="367"/>
      <c r="G34" s="367"/>
      <c r="H34" s="350">
        <f>IF(H35="","",(IF(H35&gt;J35,"○",(IF(H35=J35,"△",(IF(H35&lt;J35,"×",)))))))</f>
      </c>
      <c r="I34" s="337"/>
      <c r="J34" s="351"/>
      <c r="K34" s="352"/>
      <c r="L34" s="349"/>
      <c r="M34" s="349"/>
      <c r="N34" s="354"/>
      <c r="O34" s="355"/>
    </row>
    <row r="35" spans="1:15" ht="12" customHeight="1">
      <c r="A35" s="334"/>
      <c r="B35" s="364"/>
      <c r="C35" s="365"/>
      <c r="D35" s="365"/>
      <c r="E35" s="61">
        <f>IF('１日日程'!F46="","",'１日日程'!F46)</f>
      </c>
      <c r="F35" s="59" t="s">
        <v>34</v>
      </c>
      <c r="G35" s="61">
        <f>IF('１日日程'!H46="","",'１日日程'!H46)</f>
      </c>
      <c r="H35" s="58">
        <f>IF('１日日程'!F50="","",'１日日程'!F50)</f>
      </c>
      <c r="I35" s="67" t="s">
        <v>34</v>
      </c>
      <c r="J35" s="62">
        <f>IF('１日日程'!H50="","",'１日日程'!H50)</f>
      </c>
      <c r="K35" s="347"/>
      <c r="L35" s="333"/>
      <c r="M35" s="333"/>
      <c r="N35" s="329"/>
      <c r="O35" s="331"/>
    </row>
    <row r="36" spans="1:15" ht="12" customHeight="1">
      <c r="A36" s="334" t="s">
        <v>208</v>
      </c>
      <c r="B36" s="336">
        <f>IF(B37="","",(IF(B37&gt;D37,"○",(IF(B37=D37,"△",(IF(B37&lt;D37,"×",)))))))</f>
      </c>
      <c r="C36" s="337"/>
      <c r="D36" s="338"/>
      <c r="E36" s="356"/>
      <c r="F36" s="342"/>
      <c r="G36" s="342"/>
      <c r="H36" s="358">
        <f>IF(H37="","",(IF(H37&gt;J37,"○",(IF(H37=J37,"△",(IF(H37&lt;J37,"×",)))))))</f>
      </c>
      <c r="I36" s="359"/>
      <c r="J36" s="360"/>
      <c r="K36" s="347"/>
      <c r="L36" s="333"/>
      <c r="M36" s="333"/>
      <c r="N36" s="329"/>
      <c r="O36" s="331"/>
    </row>
    <row r="37" spans="1:15" ht="12" customHeight="1">
      <c r="A37" s="334"/>
      <c r="B37" s="116">
        <f>IF('１日日程'!H46="","",'１日日程'!H46)</f>
      </c>
      <c r="C37" s="104" t="s">
        <v>34</v>
      </c>
      <c r="D37" s="117">
        <f>IF('１日日程'!F46="","",'１日日程'!F46)</f>
      </c>
      <c r="E37" s="357"/>
      <c r="F37" s="357"/>
      <c r="G37" s="357"/>
      <c r="H37" s="118">
        <f>IF('１日日程'!F44="","",'１日日程'!F44)</f>
      </c>
      <c r="I37" s="104" t="s">
        <v>34</v>
      </c>
      <c r="J37" s="123">
        <f>IF('１日日程'!H44="","",'１日日程'!H44)</f>
      </c>
      <c r="K37" s="347"/>
      <c r="L37" s="333"/>
      <c r="M37" s="333"/>
      <c r="N37" s="329"/>
      <c r="O37" s="331"/>
    </row>
    <row r="38" spans="1:15" ht="12" customHeight="1">
      <c r="A38" s="334" t="s">
        <v>173</v>
      </c>
      <c r="B38" s="336">
        <f>IF(B39="","",(IF(B39&gt;D39,"○",(IF(B39=D39,"△",(IF(B39&lt;D39,"×",)))))))</f>
      </c>
      <c r="C38" s="337"/>
      <c r="D38" s="338"/>
      <c r="E38" s="339">
        <f>IF(E39="","",(IF(E39&gt;G39,"○",(IF(E39=G39,"△",(IF(E39&lt;G39,"×",)))))))</f>
      </c>
      <c r="F38" s="340"/>
      <c r="G38" s="340"/>
      <c r="H38" s="341"/>
      <c r="I38" s="342"/>
      <c r="J38" s="343"/>
      <c r="K38" s="347"/>
      <c r="L38" s="333"/>
      <c r="M38" s="333"/>
      <c r="N38" s="329"/>
      <c r="O38" s="331"/>
    </row>
    <row r="39" spans="1:15" ht="12" customHeight="1" thickBot="1">
      <c r="A39" s="335"/>
      <c r="B39" s="63">
        <f>IF('１日日程'!H50="","",'１日日程'!H50)</f>
      </c>
      <c r="C39" s="64" t="s">
        <v>34</v>
      </c>
      <c r="D39" s="65">
        <f>IF('１日日程'!F50="","",'１日日程'!F50)</f>
      </c>
      <c r="E39" s="120">
        <f>IF('１日日程'!H44="","",'１日日程'!H44)</f>
      </c>
      <c r="F39" s="119" t="s">
        <v>34</v>
      </c>
      <c r="G39" s="122">
        <f>IF('１日日程'!F44="","",'１日日程'!F44)</f>
      </c>
      <c r="H39" s="344"/>
      <c r="I39" s="345"/>
      <c r="J39" s="346"/>
      <c r="K39" s="348"/>
      <c r="L39" s="353"/>
      <c r="M39" s="353"/>
      <c r="N39" s="330"/>
      <c r="O39" s="332"/>
    </row>
    <row r="40" ht="15" customHeight="1" thickBot="1">
      <c r="A40" s="143"/>
    </row>
    <row r="41" spans="1:15" ht="16.5" customHeight="1" thickBot="1">
      <c r="A41" s="142" t="s">
        <v>4</v>
      </c>
      <c r="B41" s="368" t="str">
        <f>A42</f>
        <v>静岡ＴＣホワイト</v>
      </c>
      <c r="C41" s="301"/>
      <c r="D41" s="301"/>
      <c r="E41" s="369" t="str">
        <f>A44</f>
        <v>横浜トレセン</v>
      </c>
      <c r="F41" s="369"/>
      <c r="G41" s="369"/>
      <c r="H41" s="374" t="str">
        <f>A46</f>
        <v>シルフィードＦＣ</v>
      </c>
      <c r="I41" s="369"/>
      <c r="J41" s="375"/>
      <c r="K41" s="15" t="s">
        <v>15</v>
      </c>
      <c r="L41" s="16" t="s">
        <v>16</v>
      </c>
      <c r="M41" s="16" t="s">
        <v>17</v>
      </c>
      <c r="N41" s="17" t="s">
        <v>18</v>
      </c>
      <c r="O41" s="46" t="s">
        <v>19</v>
      </c>
    </row>
    <row r="42" spans="1:15" ht="12" customHeight="1">
      <c r="A42" s="361" t="s">
        <v>122</v>
      </c>
      <c r="B42" s="362"/>
      <c r="C42" s="363"/>
      <c r="D42" s="376"/>
      <c r="E42" s="366">
        <f>IF(E43="","",(IF(E43&gt;G43,"○",(IF(E43=G43,"△",(IF(E43&lt;G43,"×",)))))))</f>
      </c>
      <c r="F42" s="367"/>
      <c r="G42" s="367"/>
      <c r="H42" s="350">
        <f>IF(H43="","",(IF(H43&gt;J43,"○",(IF(H43=J43,"△",(IF(H43&lt;J43,"×",)))))))</f>
      </c>
      <c r="I42" s="337"/>
      <c r="J42" s="351"/>
      <c r="K42" s="352"/>
      <c r="L42" s="349"/>
      <c r="M42" s="349"/>
      <c r="N42" s="354"/>
      <c r="O42" s="355"/>
    </row>
    <row r="43" spans="1:15" ht="12" customHeight="1">
      <c r="A43" s="334"/>
      <c r="B43" s="364"/>
      <c r="C43" s="365"/>
      <c r="D43" s="377"/>
      <c r="E43" s="61">
        <f>IF('１日日程'!F24="","",'１日日程'!F24)</f>
      </c>
      <c r="F43" s="59" t="s">
        <v>34</v>
      </c>
      <c r="G43" s="61">
        <f>IF('１日日程'!H24="","",'１日日程'!H24)</f>
      </c>
      <c r="H43" s="58">
        <f>IF('１日日程'!F27="","",'１日日程'!F27)</f>
      </c>
      <c r="I43" s="67" t="s">
        <v>34</v>
      </c>
      <c r="J43" s="62">
        <f>IF('１日日程'!H27="","",'１日日程'!H27)</f>
      </c>
      <c r="K43" s="347"/>
      <c r="L43" s="333"/>
      <c r="M43" s="333"/>
      <c r="N43" s="329"/>
      <c r="O43" s="331"/>
    </row>
    <row r="44" spans="1:15" ht="12" customHeight="1">
      <c r="A44" s="334" t="s">
        <v>154</v>
      </c>
      <c r="B44" s="336">
        <f>IF(B45="","",(IF(B45&gt;D45,"○",(IF(B45=D45,"△",(IF(B45&lt;D45,"×",)))))))</f>
      </c>
      <c r="C44" s="337"/>
      <c r="D44" s="338"/>
      <c r="E44" s="356"/>
      <c r="F44" s="342"/>
      <c r="G44" s="342"/>
      <c r="H44" s="358">
        <f>IF(H45="","",(IF(H45&gt;J45,"○",(IF(H45=J45,"△",(IF(H45&lt;J45,"×",)))))))</f>
      </c>
      <c r="I44" s="359"/>
      <c r="J44" s="360"/>
      <c r="K44" s="347"/>
      <c r="L44" s="333"/>
      <c r="M44" s="333"/>
      <c r="N44" s="329"/>
      <c r="O44" s="331"/>
    </row>
    <row r="45" spans="1:15" ht="12" customHeight="1">
      <c r="A45" s="334"/>
      <c r="B45" s="116">
        <f>IF('１日日程'!H24="","",'１日日程'!H24)</f>
      </c>
      <c r="C45" s="104" t="s">
        <v>34</v>
      </c>
      <c r="D45" s="117">
        <f>IF('１日日程'!F24="","",'１日日程'!F24)</f>
      </c>
      <c r="E45" s="357"/>
      <c r="F45" s="357"/>
      <c r="G45" s="357"/>
      <c r="H45" s="118">
        <f>IF('１日日程'!F22="","",'１日日程'!F22)</f>
      </c>
      <c r="I45" s="104" t="s">
        <v>34</v>
      </c>
      <c r="J45" s="123">
        <f>IF('１日日程'!H22="","",'１日日程'!H22)</f>
      </c>
      <c r="K45" s="347"/>
      <c r="L45" s="333"/>
      <c r="M45" s="333"/>
      <c r="N45" s="329"/>
      <c r="O45" s="373"/>
    </row>
    <row r="46" spans="1:15" ht="12" customHeight="1">
      <c r="A46" s="334" t="s">
        <v>197</v>
      </c>
      <c r="B46" s="336">
        <f>IF(B47="","",(IF(B47&gt;D47,"○",(IF(B47=D47,"△",(IF(B47&lt;D47,"×",)))))))</f>
      </c>
      <c r="C46" s="337"/>
      <c r="D46" s="338"/>
      <c r="E46" s="339">
        <f>IF(E47="","",(IF(E47&gt;G47,"○",(IF(E47=G47,"△",(IF(E47&lt;G47,"×",)))))))</f>
      </c>
      <c r="F46" s="340"/>
      <c r="G46" s="340"/>
      <c r="H46" s="341"/>
      <c r="I46" s="342"/>
      <c r="J46" s="343"/>
      <c r="K46" s="347"/>
      <c r="L46" s="333"/>
      <c r="M46" s="333"/>
      <c r="N46" s="329"/>
      <c r="O46" s="331"/>
    </row>
    <row r="47" spans="1:15" ht="12" customHeight="1" thickBot="1">
      <c r="A47" s="335"/>
      <c r="B47" s="63">
        <f>IF('１日日程'!H27="","",'１日日程'!H27)</f>
      </c>
      <c r="C47" s="64" t="s">
        <v>34</v>
      </c>
      <c r="D47" s="65">
        <f>IF('１日日程'!F27="","",'１日日程'!F27)</f>
      </c>
      <c r="E47" s="120">
        <f>IF('１日日程'!H22="","",'１日日程'!H22)</f>
      </c>
      <c r="F47" s="119" t="s">
        <v>34</v>
      </c>
      <c r="G47" s="122">
        <f>IF('１日日程'!F22="","",'１日日程'!F22)</f>
      </c>
      <c r="H47" s="344"/>
      <c r="I47" s="345"/>
      <c r="J47" s="346"/>
      <c r="K47" s="348"/>
      <c r="L47" s="353"/>
      <c r="M47" s="353"/>
      <c r="N47" s="330"/>
      <c r="O47" s="332"/>
    </row>
    <row r="48" ht="15" customHeight="1" thickBot="1">
      <c r="A48" s="144"/>
    </row>
    <row r="49" spans="1:15" ht="16.5" customHeight="1" thickBot="1">
      <c r="A49" s="142" t="s">
        <v>5</v>
      </c>
      <c r="B49" s="368" t="str">
        <f>A50</f>
        <v>バディＳＣ</v>
      </c>
      <c r="C49" s="305"/>
      <c r="D49" s="305"/>
      <c r="E49" s="369" t="str">
        <f>A52</f>
        <v>ＦＣ　トッカーノ</v>
      </c>
      <c r="F49" s="369"/>
      <c r="G49" s="369"/>
      <c r="H49" s="374" t="str">
        <f>A54</f>
        <v>ばらきＳＣ</v>
      </c>
      <c r="I49" s="369"/>
      <c r="J49" s="375"/>
      <c r="K49" s="15" t="s">
        <v>15</v>
      </c>
      <c r="L49" s="16" t="s">
        <v>16</v>
      </c>
      <c r="M49" s="16" t="s">
        <v>17</v>
      </c>
      <c r="N49" s="17" t="s">
        <v>18</v>
      </c>
      <c r="O49" s="46" t="s">
        <v>19</v>
      </c>
    </row>
    <row r="50" spans="1:15" ht="12" customHeight="1">
      <c r="A50" s="361" t="s">
        <v>205</v>
      </c>
      <c r="B50" s="362"/>
      <c r="C50" s="363"/>
      <c r="D50" s="363"/>
      <c r="E50" s="366"/>
      <c r="F50" s="367"/>
      <c r="G50" s="367"/>
      <c r="H50" s="350"/>
      <c r="I50" s="337"/>
      <c r="J50" s="351"/>
      <c r="K50" s="352"/>
      <c r="L50" s="349"/>
      <c r="M50" s="349"/>
      <c r="N50" s="354"/>
      <c r="O50" s="355"/>
    </row>
    <row r="51" spans="1:15" ht="12" customHeight="1">
      <c r="A51" s="334"/>
      <c r="B51" s="364"/>
      <c r="C51" s="365"/>
      <c r="D51" s="365"/>
      <c r="E51" s="61"/>
      <c r="F51" s="59"/>
      <c r="G51" s="61"/>
      <c r="H51" s="58"/>
      <c r="I51" s="67"/>
      <c r="J51" s="62"/>
      <c r="K51" s="347"/>
      <c r="L51" s="333"/>
      <c r="M51" s="333"/>
      <c r="N51" s="329"/>
      <c r="O51" s="331"/>
    </row>
    <row r="52" spans="1:15" ht="12" customHeight="1">
      <c r="A52" s="334" t="s">
        <v>195</v>
      </c>
      <c r="B52" s="336"/>
      <c r="C52" s="337"/>
      <c r="D52" s="338"/>
      <c r="E52" s="356"/>
      <c r="F52" s="342"/>
      <c r="G52" s="342"/>
      <c r="H52" s="358"/>
      <c r="I52" s="359"/>
      <c r="J52" s="360"/>
      <c r="K52" s="347"/>
      <c r="L52" s="333"/>
      <c r="M52" s="333"/>
      <c r="N52" s="329"/>
      <c r="O52" s="331"/>
    </row>
    <row r="53" spans="1:15" ht="12" customHeight="1">
      <c r="A53" s="334"/>
      <c r="B53" s="116"/>
      <c r="C53" s="104"/>
      <c r="D53" s="117"/>
      <c r="E53" s="357"/>
      <c r="F53" s="357"/>
      <c r="G53" s="357"/>
      <c r="H53" s="118"/>
      <c r="I53" s="104"/>
      <c r="J53" s="123"/>
      <c r="K53" s="347"/>
      <c r="L53" s="333"/>
      <c r="M53" s="333"/>
      <c r="N53" s="329"/>
      <c r="O53" s="331"/>
    </row>
    <row r="54" spans="1:15" ht="12" customHeight="1">
      <c r="A54" s="334" t="s">
        <v>159</v>
      </c>
      <c r="B54" s="336"/>
      <c r="C54" s="337"/>
      <c r="D54" s="338"/>
      <c r="E54" s="339"/>
      <c r="F54" s="340"/>
      <c r="G54" s="340"/>
      <c r="H54" s="341"/>
      <c r="I54" s="342"/>
      <c r="J54" s="343"/>
      <c r="K54" s="347"/>
      <c r="L54" s="333"/>
      <c r="M54" s="333"/>
      <c r="N54" s="329"/>
      <c r="O54" s="331"/>
    </row>
    <row r="55" spans="1:15" ht="12" customHeight="1" thickBot="1">
      <c r="A55" s="335"/>
      <c r="B55" s="63"/>
      <c r="C55" s="64"/>
      <c r="D55" s="65"/>
      <c r="E55" s="120"/>
      <c r="F55" s="119"/>
      <c r="G55" s="122"/>
      <c r="H55" s="344"/>
      <c r="I55" s="345"/>
      <c r="J55" s="346"/>
      <c r="K55" s="348"/>
      <c r="L55" s="353"/>
      <c r="M55" s="353"/>
      <c r="N55" s="330"/>
      <c r="O55" s="332"/>
    </row>
    <row r="56" ht="16.5" customHeight="1" thickBot="1"/>
    <row r="57" spans="1:15" ht="16.5" customHeight="1" thickBot="1">
      <c r="A57" s="142" t="s">
        <v>125</v>
      </c>
      <c r="B57" s="368" t="str">
        <f>A58</f>
        <v>静岡ＴＣＵ１０</v>
      </c>
      <c r="C57" s="305"/>
      <c r="D57" s="305"/>
      <c r="E57" s="369" t="str">
        <f>A60</f>
        <v>清水トレセン</v>
      </c>
      <c r="F57" s="369"/>
      <c r="G57" s="369"/>
      <c r="H57" s="374" t="str">
        <f>A62</f>
        <v>バディーＳＣ</v>
      </c>
      <c r="I57" s="369"/>
      <c r="J57" s="375"/>
      <c r="K57" s="15" t="s">
        <v>15</v>
      </c>
      <c r="L57" s="16" t="s">
        <v>16</v>
      </c>
      <c r="M57" s="16" t="s">
        <v>17</v>
      </c>
      <c r="N57" s="17" t="s">
        <v>18</v>
      </c>
      <c r="O57" s="46" t="s">
        <v>19</v>
      </c>
    </row>
    <row r="58" spans="1:15" ht="12" customHeight="1">
      <c r="A58" s="361" t="s">
        <v>123</v>
      </c>
      <c r="B58" s="362"/>
      <c r="C58" s="363"/>
      <c r="D58" s="376"/>
      <c r="E58" s="366">
        <f>IF(E59="","",(IF(E59&gt;G59,"○",(IF(E59=G59,"△",(IF(E59&lt;G59,"×",)))))))</f>
      </c>
      <c r="F58" s="367"/>
      <c r="G58" s="367"/>
      <c r="H58" s="350">
        <f>IF(H59="","",(IF(H59&gt;J59,"○",(IF(H59=J59,"△",(IF(H59&lt;J59,"×",)))))))</f>
      </c>
      <c r="I58" s="337"/>
      <c r="J58" s="351"/>
      <c r="K58" s="352"/>
      <c r="L58" s="349"/>
      <c r="M58" s="349"/>
      <c r="N58" s="354"/>
      <c r="O58" s="355"/>
    </row>
    <row r="59" spans="1:15" ht="12" customHeight="1">
      <c r="A59" s="334"/>
      <c r="B59" s="364"/>
      <c r="C59" s="365"/>
      <c r="D59" s="377"/>
      <c r="E59" s="61">
        <f>IF('１日日程'!F40="","",'１日日程'!F40)</f>
      </c>
      <c r="F59" s="59" t="s">
        <v>34</v>
      </c>
      <c r="G59" s="61">
        <f>IF('１日日程'!H40="","",'１日日程'!H40)</f>
      </c>
      <c r="H59" s="118">
        <f>IF('１日日程'!F43="","",'１日日程'!F43)</f>
      </c>
      <c r="I59" s="104" t="s">
        <v>34</v>
      </c>
      <c r="J59" s="123">
        <f>IF('１日日程'!H43="","",'１日日程'!H43)</f>
      </c>
      <c r="K59" s="347"/>
      <c r="L59" s="333"/>
      <c r="M59" s="333"/>
      <c r="N59" s="329"/>
      <c r="O59" s="331"/>
    </row>
    <row r="60" spans="1:15" ht="12" customHeight="1">
      <c r="A60" s="334" t="s">
        <v>157</v>
      </c>
      <c r="B60" s="336">
        <f>IF(B61="","",(IF(B61&gt;D61,"○",(IF(B61=D61,"△",(IF(B61&lt;D61,"×",)))))))</f>
      </c>
      <c r="C60" s="337"/>
      <c r="D60" s="338"/>
      <c r="E60" s="356"/>
      <c r="F60" s="342"/>
      <c r="G60" s="342"/>
      <c r="H60" s="358">
        <f>IF(H61="","",(IF(H61&gt;J61,"○",(IF(H61=J61,"△",(IF(H61&lt;J61,"×",)))))))</f>
      </c>
      <c r="I60" s="359"/>
      <c r="J60" s="360"/>
      <c r="K60" s="347"/>
      <c r="L60" s="333"/>
      <c r="M60" s="333"/>
      <c r="N60" s="329"/>
      <c r="O60" s="331"/>
    </row>
    <row r="61" spans="1:15" ht="12" customHeight="1">
      <c r="A61" s="334"/>
      <c r="B61" s="116">
        <f>IF('１日日程'!H40="","",'１日日程'!H40)</f>
      </c>
      <c r="C61" s="104" t="s">
        <v>34</v>
      </c>
      <c r="D61" s="117">
        <f>IF('１日日程'!F40="","",'１日日程'!F40)</f>
      </c>
      <c r="E61" s="357"/>
      <c r="F61" s="357"/>
      <c r="G61" s="357"/>
      <c r="H61" s="118">
        <f>IF('１日日程'!F38="","",'１日日程'!F38)</f>
      </c>
      <c r="I61" s="104" t="s">
        <v>34</v>
      </c>
      <c r="J61" s="123">
        <f>IF('１日日程'!H38="","",'１日日程'!H38)</f>
      </c>
      <c r="K61" s="347"/>
      <c r="L61" s="333"/>
      <c r="M61" s="333"/>
      <c r="N61" s="329"/>
      <c r="O61" s="373"/>
    </row>
    <row r="62" spans="1:15" ht="12" customHeight="1">
      <c r="A62" s="334" t="s">
        <v>202</v>
      </c>
      <c r="B62" s="336">
        <f>IF(B63="","",(IF(B63&gt;D63,"○",(IF(B63=D63,"△",(IF(B63&lt;D63,"×",)))))))</f>
      </c>
      <c r="C62" s="337"/>
      <c r="D62" s="338"/>
      <c r="E62" s="339">
        <f>IF(E63="","",(IF(E63&gt;G63,"○",(IF(E63=G63,"△",(IF(E63&lt;G63,"×",)))))))</f>
      </c>
      <c r="F62" s="340"/>
      <c r="G62" s="340"/>
      <c r="H62" s="341"/>
      <c r="I62" s="342"/>
      <c r="J62" s="343"/>
      <c r="K62" s="347"/>
      <c r="L62" s="333"/>
      <c r="M62" s="333"/>
      <c r="N62" s="329"/>
      <c r="O62" s="331"/>
    </row>
    <row r="63" spans="1:15" ht="12" customHeight="1" thickBot="1">
      <c r="A63" s="335"/>
      <c r="B63" s="63">
        <f>IF('１日日程'!H43="","",'１日日程'!H43)</f>
      </c>
      <c r="C63" s="64" t="s">
        <v>34</v>
      </c>
      <c r="D63" s="65">
        <f>IF('１日日程'!F43="","",'１日日程'!F43)</f>
      </c>
      <c r="E63" s="120">
        <f>IF('１日日程'!H38="","",'１日日程'!H38)</f>
      </c>
      <c r="F63" s="119" t="s">
        <v>34</v>
      </c>
      <c r="G63" s="122">
        <f>IF('１日日程'!F38="","",'１日日程'!F38)</f>
      </c>
      <c r="H63" s="344"/>
      <c r="I63" s="345"/>
      <c r="J63" s="346"/>
      <c r="K63" s="348"/>
      <c r="L63" s="353"/>
      <c r="M63" s="353"/>
      <c r="N63" s="330"/>
      <c r="O63" s="332"/>
    </row>
    <row r="64" ht="15" customHeight="1" thickBot="1">
      <c r="A64" s="144"/>
    </row>
    <row r="65" spans="1:15" ht="16.5" customHeight="1" thickBot="1">
      <c r="A65" s="142" t="s">
        <v>126</v>
      </c>
      <c r="B65" s="368" t="str">
        <f>A66</f>
        <v>清水エスパルス</v>
      </c>
      <c r="C65" s="301"/>
      <c r="D65" s="301"/>
      <c r="E65" s="369" t="str">
        <f>A68</f>
        <v>ＪＡＣＰＡ東京</v>
      </c>
      <c r="F65" s="370"/>
      <c r="G65" s="370"/>
      <c r="H65" s="371" t="str">
        <f>A70</f>
        <v>新座片山</v>
      </c>
      <c r="I65" s="370"/>
      <c r="J65" s="372"/>
      <c r="K65" s="15" t="s">
        <v>15</v>
      </c>
      <c r="L65" s="16" t="s">
        <v>16</v>
      </c>
      <c r="M65" s="16" t="s">
        <v>17</v>
      </c>
      <c r="N65" s="17" t="s">
        <v>18</v>
      </c>
      <c r="O65" s="46" t="s">
        <v>19</v>
      </c>
    </row>
    <row r="66" spans="1:15" ht="12" customHeight="1">
      <c r="A66" s="361" t="s">
        <v>150</v>
      </c>
      <c r="B66" s="362"/>
      <c r="C66" s="363"/>
      <c r="D66" s="363"/>
      <c r="E66" s="366"/>
      <c r="F66" s="367"/>
      <c r="G66" s="367"/>
      <c r="H66" s="350"/>
      <c r="I66" s="337"/>
      <c r="J66" s="351"/>
      <c r="K66" s="352"/>
      <c r="L66" s="349"/>
      <c r="M66" s="349"/>
      <c r="N66" s="354"/>
      <c r="O66" s="355"/>
    </row>
    <row r="67" spans="1:15" ht="12" customHeight="1">
      <c r="A67" s="334"/>
      <c r="B67" s="364"/>
      <c r="C67" s="365"/>
      <c r="D67" s="365"/>
      <c r="E67" s="61"/>
      <c r="F67" s="59"/>
      <c r="G67" s="61"/>
      <c r="H67" s="58"/>
      <c r="I67" s="67"/>
      <c r="J67" s="62"/>
      <c r="K67" s="347"/>
      <c r="L67" s="333"/>
      <c r="M67" s="333"/>
      <c r="N67" s="329"/>
      <c r="O67" s="331"/>
    </row>
    <row r="68" spans="1:15" ht="12" customHeight="1">
      <c r="A68" s="334" t="s">
        <v>172</v>
      </c>
      <c r="B68" s="336"/>
      <c r="C68" s="337"/>
      <c r="D68" s="338"/>
      <c r="E68" s="356"/>
      <c r="F68" s="342"/>
      <c r="G68" s="342"/>
      <c r="H68" s="358"/>
      <c r="I68" s="359"/>
      <c r="J68" s="360"/>
      <c r="K68" s="347"/>
      <c r="L68" s="333"/>
      <c r="M68" s="333"/>
      <c r="N68" s="329"/>
      <c r="O68" s="331"/>
    </row>
    <row r="69" spans="1:15" ht="12" customHeight="1">
      <c r="A69" s="334"/>
      <c r="B69" s="116"/>
      <c r="C69" s="104"/>
      <c r="D69" s="117"/>
      <c r="E69" s="357"/>
      <c r="F69" s="357"/>
      <c r="G69" s="357"/>
      <c r="H69" s="118"/>
      <c r="I69" s="104"/>
      <c r="J69" s="123"/>
      <c r="K69" s="347"/>
      <c r="L69" s="333"/>
      <c r="M69" s="333"/>
      <c r="N69" s="329"/>
      <c r="O69" s="331"/>
    </row>
    <row r="70" spans="1:15" ht="12" customHeight="1">
      <c r="A70" s="334" t="s">
        <v>155</v>
      </c>
      <c r="B70" s="336"/>
      <c r="C70" s="337"/>
      <c r="D70" s="338"/>
      <c r="E70" s="339"/>
      <c r="F70" s="340"/>
      <c r="G70" s="340"/>
      <c r="H70" s="341"/>
      <c r="I70" s="342"/>
      <c r="J70" s="343"/>
      <c r="K70" s="347"/>
      <c r="L70" s="333"/>
      <c r="M70" s="333"/>
      <c r="N70" s="329"/>
      <c r="O70" s="331"/>
    </row>
    <row r="71" spans="1:15" ht="12" customHeight="1" thickBot="1">
      <c r="A71" s="335"/>
      <c r="B71" s="63"/>
      <c r="C71" s="64"/>
      <c r="D71" s="65"/>
      <c r="E71" s="120"/>
      <c r="F71" s="119"/>
      <c r="G71" s="122"/>
      <c r="H71" s="344"/>
      <c r="I71" s="345"/>
      <c r="J71" s="346"/>
      <c r="K71" s="348"/>
      <c r="L71" s="353"/>
      <c r="M71" s="353"/>
      <c r="N71" s="330"/>
      <c r="O71" s="332"/>
    </row>
  </sheetData>
  <sheetProtection/>
  <mergeCells count="241">
    <mergeCell ref="H52:J52"/>
    <mergeCell ref="K52:K53"/>
    <mergeCell ref="H54:J55"/>
    <mergeCell ref="K54:K55"/>
    <mergeCell ref="E50:G50"/>
    <mergeCell ref="E54:G54"/>
    <mergeCell ref="E52:G53"/>
    <mergeCell ref="H50:J50"/>
    <mergeCell ref="K50:K51"/>
    <mergeCell ref="A54:A55"/>
    <mergeCell ref="B54:D54"/>
    <mergeCell ref="A50:A51"/>
    <mergeCell ref="B50:D51"/>
    <mergeCell ref="A52:A53"/>
    <mergeCell ref="B52:D52"/>
    <mergeCell ref="L54:L55"/>
    <mergeCell ref="O50:O51"/>
    <mergeCell ref="N50:N51"/>
    <mergeCell ref="O54:O55"/>
    <mergeCell ref="N52:N53"/>
    <mergeCell ref="O52:O53"/>
    <mergeCell ref="N54:N55"/>
    <mergeCell ref="M52:M53"/>
    <mergeCell ref="M54:M55"/>
    <mergeCell ref="L52:L53"/>
    <mergeCell ref="L50:L51"/>
    <mergeCell ref="M50:M51"/>
    <mergeCell ref="O46:O47"/>
    <mergeCell ref="K46:K47"/>
    <mergeCell ref="L46:L47"/>
    <mergeCell ref="M46:M47"/>
    <mergeCell ref="B49:D49"/>
    <mergeCell ref="E49:G49"/>
    <mergeCell ref="H49:J49"/>
    <mergeCell ref="K44:K45"/>
    <mergeCell ref="B44:D44"/>
    <mergeCell ref="N46:N47"/>
    <mergeCell ref="A44:A45"/>
    <mergeCell ref="L44:L45"/>
    <mergeCell ref="M44:M45"/>
    <mergeCell ref="E44:G45"/>
    <mergeCell ref="K42:K43"/>
    <mergeCell ref="N42:N43"/>
    <mergeCell ref="H44:J44"/>
    <mergeCell ref="H42:J42"/>
    <mergeCell ref="E42:G42"/>
    <mergeCell ref="B42:D43"/>
    <mergeCell ref="O42:O43"/>
    <mergeCell ref="L42:L43"/>
    <mergeCell ref="M42:M43"/>
    <mergeCell ref="O44:O45"/>
    <mergeCell ref="A46:A47"/>
    <mergeCell ref="B46:D46"/>
    <mergeCell ref="E46:G46"/>
    <mergeCell ref="H46:J47"/>
    <mergeCell ref="N44:N45"/>
    <mergeCell ref="A42:A43"/>
    <mergeCell ref="O34:O35"/>
    <mergeCell ref="M28:M29"/>
    <mergeCell ref="O26:O27"/>
    <mergeCell ref="O30:O31"/>
    <mergeCell ref="L38:L39"/>
    <mergeCell ref="M38:M39"/>
    <mergeCell ref="O38:O39"/>
    <mergeCell ref="L36:L37"/>
    <mergeCell ref="L26:L27"/>
    <mergeCell ref="O36:O37"/>
    <mergeCell ref="L20:L21"/>
    <mergeCell ref="K20:K21"/>
    <mergeCell ref="O20:O21"/>
    <mergeCell ref="M22:M23"/>
    <mergeCell ref="O22:O23"/>
    <mergeCell ref="M20:M21"/>
    <mergeCell ref="M34:M35"/>
    <mergeCell ref="H33:J33"/>
    <mergeCell ref="H34:J34"/>
    <mergeCell ref="M30:M31"/>
    <mergeCell ref="K34:K35"/>
    <mergeCell ref="K22:K23"/>
    <mergeCell ref="L22:L23"/>
    <mergeCell ref="L34:L35"/>
    <mergeCell ref="K38:K39"/>
    <mergeCell ref="K36:K37"/>
    <mergeCell ref="H36:J36"/>
    <mergeCell ref="H30:J31"/>
    <mergeCell ref="K30:K31"/>
    <mergeCell ref="L30:L31"/>
    <mergeCell ref="A38:A39"/>
    <mergeCell ref="A36:A37"/>
    <mergeCell ref="B41:D41"/>
    <mergeCell ref="E41:G41"/>
    <mergeCell ref="E38:G38"/>
    <mergeCell ref="H38:J39"/>
    <mergeCell ref="H41:J41"/>
    <mergeCell ref="B22:D22"/>
    <mergeCell ref="B25:D25"/>
    <mergeCell ref="E25:G25"/>
    <mergeCell ref="B26:D27"/>
    <mergeCell ref="A34:A35"/>
    <mergeCell ref="A30:A31"/>
    <mergeCell ref="B30:D30"/>
    <mergeCell ref="E28:G29"/>
    <mergeCell ref="B33:D33"/>
    <mergeCell ref="E30:G30"/>
    <mergeCell ref="N34:N35"/>
    <mergeCell ref="N38:N39"/>
    <mergeCell ref="E33:G33"/>
    <mergeCell ref="B34:D35"/>
    <mergeCell ref="E34:G34"/>
    <mergeCell ref="M36:M37"/>
    <mergeCell ref="N36:N37"/>
    <mergeCell ref="B36:D36"/>
    <mergeCell ref="B38:D38"/>
    <mergeCell ref="E36:G37"/>
    <mergeCell ref="N30:N31"/>
    <mergeCell ref="K28:K29"/>
    <mergeCell ref="L28:L29"/>
    <mergeCell ref="N28:N29"/>
    <mergeCell ref="E26:G26"/>
    <mergeCell ref="M26:M27"/>
    <mergeCell ref="N26:N27"/>
    <mergeCell ref="H26:J26"/>
    <mergeCell ref="K26:K27"/>
    <mergeCell ref="E20:G21"/>
    <mergeCell ref="H20:J20"/>
    <mergeCell ref="H22:J23"/>
    <mergeCell ref="O28:O29"/>
    <mergeCell ref="H28:J28"/>
    <mergeCell ref="A28:A29"/>
    <mergeCell ref="B28:D28"/>
    <mergeCell ref="A26:A27"/>
    <mergeCell ref="N20:N21"/>
    <mergeCell ref="H25:J25"/>
    <mergeCell ref="K18:K19"/>
    <mergeCell ref="L18:L19"/>
    <mergeCell ref="M18:M19"/>
    <mergeCell ref="N18:N19"/>
    <mergeCell ref="O18:O19"/>
    <mergeCell ref="A22:A23"/>
    <mergeCell ref="E22:G22"/>
    <mergeCell ref="N22:N23"/>
    <mergeCell ref="A20:A21"/>
    <mergeCell ref="B20:D20"/>
    <mergeCell ref="A18:A19"/>
    <mergeCell ref="B18:D19"/>
    <mergeCell ref="E18:G18"/>
    <mergeCell ref="H18:J18"/>
    <mergeCell ref="B17:D17"/>
    <mergeCell ref="E17:G17"/>
    <mergeCell ref="H17:J17"/>
    <mergeCell ref="H12:J12"/>
    <mergeCell ref="O14:O15"/>
    <mergeCell ref="K14:K15"/>
    <mergeCell ref="L14:L15"/>
    <mergeCell ref="M14:M15"/>
    <mergeCell ref="N14:N15"/>
    <mergeCell ref="H14:J15"/>
    <mergeCell ref="N12:N13"/>
    <mergeCell ref="O12:O13"/>
    <mergeCell ref="A14:A15"/>
    <mergeCell ref="E14:G14"/>
    <mergeCell ref="B14:D14"/>
    <mergeCell ref="A12:A13"/>
    <mergeCell ref="B12:D12"/>
    <mergeCell ref="E12:G13"/>
    <mergeCell ref="K10:K11"/>
    <mergeCell ref="L10:L11"/>
    <mergeCell ref="M10:M11"/>
    <mergeCell ref="N10:N11"/>
    <mergeCell ref="O10:O11"/>
    <mergeCell ref="L12:L13"/>
    <mergeCell ref="M12:M13"/>
    <mergeCell ref="K12:K13"/>
    <mergeCell ref="B9:D9"/>
    <mergeCell ref="E9:G9"/>
    <mergeCell ref="H9:J9"/>
    <mergeCell ref="H10:J10"/>
    <mergeCell ref="A10:A11"/>
    <mergeCell ref="B10:D11"/>
    <mergeCell ref="E10:G10"/>
    <mergeCell ref="B57:D57"/>
    <mergeCell ref="E57:G57"/>
    <mergeCell ref="H57:J57"/>
    <mergeCell ref="A58:A59"/>
    <mergeCell ref="B58:D59"/>
    <mergeCell ref="E58:G58"/>
    <mergeCell ref="H58:J58"/>
    <mergeCell ref="K58:K59"/>
    <mergeCell ref="L58:L59"/>
    <mergeCell ref="M58:M59"/>
    <mergeCell ref="N58:N59"/>
    <mergeCell ref="O58:O59"/>
    <mergeCell ref="A60:A61"/>
    <mergeCell ref="B60:D60"/>
    <mergeCell ref="E60:G61"/>
    <mergeCell ref="H60:J60"/>
    <mergeCell ref="K60:K61"/>
    <mergeCell ref="L60:L61"/>
    <mergeCell ref="M60:M61"/>
    <mergeCell ref="N60:N61"/>
    <mergeCell ref="O60:O61"/>
    <mergeCell ref="A62:A63"/>
    <mergeCell ref="B62:D62"/>
    <mergeCell ref="E62:G62"/>
    <mergeCell ref="H62:J63"/>
    <mergeCell ref="K62:K63"/>
    <mergeCell ref="L62:L63"/>
    <mergeCell ref="M62:M63"/>
    <mergeCell ref="N62:N63"/>
    <mergeCell ref="O62:O63"/>
    <mergeCell ref="B65:D65"/>
    <mergeCell ref="E65:G65"/>
    <mergeCell ref="H65:J65"/>
    <mergeCell ref="N66:N67"/>
    <mergeCell ref="O66:O67"/>
    <mergeCell ref="A68:A69"/>
    <mergeCell ref="B68:D68"/>
    <mergeCell ref="E68:G69"/>
    <mergeCell ref="H68:J68"/>
    <mergeCell ref="K68:K69"/>
    <mergeCell ref="A66:A67"/>
    <mergeCell ref="B66:D67"/>
    <mergeCell ref="E66:G66"/>
    <mergeCell ref="H70:J71"/>
    <mergeCell ref="K70:K71"/>
    <mergeCell ref="L66:L67"/>
    <mergeCell ref="M66:M67"/>
    <mergeCell ref="H66:J66"/>
    <mergeCell ref="K66:K67"/>
    <mergeCell ref="L70:L71"/>
    <mergeCell ref="M70:M71"/>
    <mergeCell ref="N70:N71"/>
    <mergeCell ref="O70:O71"/>
    <mergeCell ref="A4:O4"/>
    <mergeCell ref="L68:L69"/>
    <mergeCell ref="M68:M69"/>
    <mergeCell ref="N68:N69"/>
    <mergeCell ref="O68:O69"/>
    <mergeCell ref="A70:A71"/>
    <mergeCell ref="B70:D70"/>
    <mergeCell ref="E70:G70"/>
  </mergeCells>
  <printOptions/>
  <pageMargins left="0.787" right="0.787" top="0.984" bottom="0.984" header="0.512" footer="0.512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48">
      <selection activeCell="A74" sqref="A74:A75"/>
    </sheetView>
  </sheetViews>
  <sheetFormatPr defaultColWidth="9.00390625" defaultRowHeight="13.5"/>
  <cols>
    <col min="1" max="1" width="20.625" style="0" customWidth="1"/>
    <col min="2" max="10" width="4.625" style="0" customWidth="1"/>
    <col min="11" max="15" width="7.625" style="0" customWidth="1"/>
  </cols>
  <sheetData>
    <row r="1" spans="1:16" ht="3.75" customHeight="1">
      <c r="A1" s="281"/>
      <c r="B1" s="281"/>
      <c r="C1" s="281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1"/>
    </row>
    <row r="2" spans="1:16" ht="2.2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1"/>
    </row>
    <row r="3" spans="1:17" ht="6.7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14"/>
      <c r="Q3" s="14"/>
    </row>
    <row r="4" spans="1:16" ht="21" customHeight="1">
      <c r="A4" s="321" t="s">
        <v>206</v>
      </c>
      <c r="B4" s="321"/>
      <c r="C4" s="321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1"/>
    </row>
    <row r="5" spans="1:16" ht="6" customHeight="1">
      <c r="A5" s="264"/>
      <c r="B5" s="264"/>
      <c r="C5" s="264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14"/>
    </row>
    <row r="6" spans="1:16" ht="2.25" customHeight="1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1"/>
    </row>
    <row r="7" spans="1:16" ht="3.75" customHeight="1">
      <c r="A7" s="289"/>
      <c r="B7" s="289"/>
      <c r="C7" s="289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1"/>
    </row>
    <row r="8" ht="6.75" customHeight="1" thickBot="1"/>
    <row r="9" spans="1:15" ht="16.5" customHeight="1" thickBot="1">
      <c r="A9" s="142" t="s">
        <v>36</v>
      </c>
      <c r="B9" s="400" t="str">
        <f>A10</f>
        <v>蛇塚１位</v>
      </c>
      <c r="C9" s="393"/>
      <c r="D9" s="393"/>
      <c r="E9" s="392" t="str">
        <f>A12</f>
        <v>草薙１位</v>
      </c>
      <c r="F9" s="393"/>
      <c r="G9" s="394"/>
      <c r="H9" s="398" t="str">
        <f>A14</f>
        <v>２位－ａ</v>
      </c>
      <c r="I9" s="393"/>
      <c r="J9" s="399"/>
      <c r="K9" s="15" t="s">
        <v>15</v>
      </c>
      <c r="L9" s="16" t="s">
        <v>16</v>
      </c>
      <c r="M9" s="16" t="s">
        <v>17</v>
      </c>
      <c r="N9" s="17" t="s">
        <v>18</v>
      </c>
      <c r="O9" s="46" t="s">
        <v>19</v>
      </c>
    </row>
    <row r="10" spans="1:15" ht="11.25" customHeight="1">
      <c r="A10" s="395" t="s">
        <v>229</v>
      </c>
      <c r="B10" s="362"/>
      <c r="C10" s="363"/>
      <c r="D10" s="363"/>
      <c r="E10" s="366">
        <f>IF(E11="","",(IF(E11&gt;G11,"○",(IF(E11=G11,"△",(IF(E11&lt;G11,"×",)))))))</f>
      </c>
      <c r="F10" s="367"/>
      <c r="G10" s="379"/>
      <c r="H10" s="366">
        <f>IF(H11="","",(IF(H11&gt;J11,"○",(IF(H11=J11,"△",(IF(H11&lt;J11,"×",)))))))</f>
      </c>
      <c r="I10" s="367"/>
      <c r="J10" s="403"/>
      <c r="K10" s="352">
        <f>IF(E10="","",COUNTIF(B10:J10,"○")*3+COUNTIF(B10:J10,"△")*1)</f>
      </c>
      <c r="L10" s="349">
        <f>IF(E11="","",E11+H11)</f>
      </c>
      <c r="M10" s="349">
        <f>IF(G11="","",G11+J11)</f>
      </c>
      <c r="N10" s="354">
        <f>IF(L10="","",L10-M10)</f>
      </c>
      <c r="O10" s="355">
        <f>IF(K10="","",RANK(K10,K10:K14,0))</f>
      </c>
    </row>
    <row r="11" spans="1:15" ht="11.25" customHeight="1">
      <c r="A11" s="396"/>
      <c r="B11" s="364"/>
      <c r="C11" s="365"/>
      <c r="D11" s="365"/>
      <c r="E11" s="58">
        <f>IF('２日日程'!E10="","",'２日日程'!E10)</f>
      </c>
      <c r="F11" s="59" t="s">
        <v>34</v>
      </c>
      <c r="G11" s="60">
        <f>IF('２日日程'!G10="","",'２日日程'!G10)</f>
      </c>
      <c r="H11" s="58">
        <f>IF('２日日程'!G12="","",'２日日程'!G12)</f>
      </c>
      <c r="I11" s="59" t="s">
        <v>34</v>
      </c>
      <c r="J11" s="62">
        <f>IF('２日日程'!E12="","",'２日日程'!E12)</f>
      </c>
      <c r="K11" s="380"/>
      <c r="L11" s="333"/>
      <c r="M11" s="333"/>
      <c r="N11" s="381"/>
      <c r="O11" s="331"/>
    </row>
    <row r="12" spans="1:15" ht="11.25" customHeight="1">
      <c r="A12" s="390" t="s">
        <v>230</v>
      </c>
      <c r="B12" s="385">
        <f>IF(B13="","",(IF(B13&gt;D13,"○",(IF(B13=D13,"△",(IF(B13&lt;D13,"×",)))))))</f>
      </c>
      <c r="C12" s="340"/>
      <c r="D12" s="384"/>
      <c r="E12" s="341"/>
      <c r="F12" s="342"/>
      <c r="G12" s="386"/>
      <c r="H12" s="350">
        <f>IF(H13="","",(IF(H13&gt;J13,"○",(IF(H13=J13,"△",(IF(H13&lt;J13,"×",)))))))</f>
      </c>
      <c r="I12" s="337"/>
      <c r="J12" s="351"/>
      <c r="K12" s="347">
        <f>IF(B12="","",COUNTIF(B12:J12,"○")*3+COUNTIF(B12:J12,"△")*1)</f>
      </c>
      <c r="L12" s="333">
        <f>IF(B13="","",B13+H13)</f>
      </c>
      <c r="M12" s="333">
        <f>IF(D13="","",D13+J13)</f>
      </c>
      <c r="N12" s="329">
        <f>IF(L12="","",L12-M12)</f>
      </c>
      <c r="O12" s="331">
        <f>IF(K12="","",RANK(K12,K10:K14,0))</f>
      </c>
    </row>
    <row r="13" spans="1:15" ht="11.25" customHeight="1">
      <c r="A13" s="397"/>
      <c r="B13" s="61">
        <f>IF('２日日程'!G10="","",'２日日程'!G10)</f>
      </c>
      <c r="C13" s="67" t="s">
        <v>34</v>
      </c>
      <c r="D13" s="61">
        <f>IF('２日日程'!E10="","",'２日日程'!E10)</f>
      </c>
      <c r="E13" s="387"/>
      <c r="F13" s="342"/>
      <c r="G13" s="386"/>
      <c r="H13" s="70">
        <f>IF('２日日程'!E14="","",'２日日程'!E14)</f>
      </c>
      <c r="I13" s="71" t="s">
        <v>34</v>
      </c>
      <c r="J13" s="72">
        <f>IF('２日日程'!G14="","",'２日日程'!G14)</f>
      </c>
      <c r="K13" s="347"/>
      <c r="L13" s="333"/>
      <c r="M13" s="333"/>
      <c r="N13" s="329"/>
      <c r="O13" s="331"/>
    </row>
    <row r="14" spans="1:15" ht="11.25" customHeight="1">
      <c r="A14" s="390" t="s">
        <v>233</v>
      </c>
      <c r="B14" s="336">
        <f>IF(B15="","",(IF(B15&gt;D15,"○",(IF(B15=D15,"△",(IF(B15&lt;D15,"×",)))))))</f>
      </c>
      <c r="C14" s="337"/>
      <c r="D14" s="338"/>
      <c r="E14" s="350">
        <f>IF(E15="","",(IF(E15&gt;G15,"○",(IF(E15=G15,"△",(IF(E15&lt;G15,"×",)))))))</f>
      </c>
      <c r="F14" s="337"/>
      <c r="G14" s="338"/>
      <c r="H14" s="356"/>
      <c r="I14" s="342"/>
      <c r="J14" s="343"/>
      <c r="K14" s="347">
        <f>IF(E14="","",COUNTIF(B14:J14,"○")*3+COUNTIF(B14:J14,"△")*1)</f>
      </c>
      <c r="L14" s="333">
        <f>IF(B15="","",B15+E15)</f>
      </c>
      <c r="M14" s="333">
        <f>IF(D15="","",D15+G15)</f>
      </c>
      <c r="N14" s="329">
        <f>IF(L14="","",L14-M14)</f>
      </c>
      <c r="O14" s="331">
        <f>IF(K14="","",RANK(K14,K10:K14,0))</f>
      </c>
    </row>
    <row r="15" spans="1:15" ht="11.25" customHeight="1" thickBot="1">
      <c r="A15" s="391"/>
      <c r="B15" s="63">
        <f>IF('２日日程'!E12="","",'２日日程'!E12)</f>
      </c>
      <c r="C15" s="64" t="s">
        <v>34</v>
      </c>
      <c r="D15" s="65">
        <f>IF('２日日程'!G12="","",'２日日程'!G12)</f>
      </c>
      <c r="E15" s="68">
        <f>J13</f>
      </c>
      <c r="F15" s="69" t="s">
        <v>34</v>
      </c>
      <c r="G15" s="65">
        <f>H13</f>
      </c>
      <c r="H15" s="345"/>
      <c r="I15" s="345"/>
      <c r="J15" s="346"/>
      <c r="K15" s="348"/>
      <c r="L15" s="353"/>
      <c r="M15" s="353"/>
      <c r="N15" s="330"/>
      <c r="O15" s="332"/>
    </row>
    <row r="16" spans="1:3" ht="6.75" customHeight="1" thickBot="1">
      <c r="A16" s="145"/>
      <c r="B16" s="13"/>
      <c r="C16" s="13"/>
    </row>
    <row r="17" spans="1:15" ht="16.5" customHeight="1" thickBot="1">
      <c r="A17" s="146" t="s">
        <v>37</v>
      </c>
      <c r="B17" s="400" t="str">
        <f>A18</f>
        <v>中島１位</v>
      </c>
      <c r="C17" s="393"/>
      <c r="D17" s="394"/>
      <c r="E17" s="392" t="str">
        <f>A20</f>
        <v>鈴与１位</v>
      </c>
      <c r="F17" s="393"/>
      <c r="G17" s="394"/>
      <c r="H17" s="392" t="str">
        <f>A22</f>
        <v>２位－ｂ</v>
      </c>
      <c r="I17" s="393"/>
      <c r="J17" s="399"/>
      <c r="K17" s="15" t="s">
        <v>15</v>
      </c>
      <c r="L17" s="16" t="s">
        <v>16</v>
      </c>
      <c r="M17" s="16" t="s">
        <v>17</v>
      </c>
      <c r="N17" s="17" t="s">
        <v>18</v>
      </c>
      <c r="O17" s="18" t="s">
        <v>19</v>
      </c>
    </row>
    <row r="18" spans="1:15" ht="11.25" customHeight="1">
      <c r="A18" s="395" t="s">
        <v>231</v>
      </c>
      <c r="B18" s="362"/>
      <c r="C18" s="363"/>
      <c r="D18" s="363"/>
      <c r="E18" s="366">
        <f>IF(E19="","",(IF(E19&gt;G19,"○",(IF(E19=G19,"△",(IF(E19&lt;G19,"×",)))))))</f>
      </c>
      <c r="F18" s="367"/>
      <c r="G18" s="379"/>
      <c r="H18" s="366">
        <f>IF(H19="","",(IF(H19&gt;J19,"○",(IF(H19=J19,"△",(IF(H19&lt;J19,"×",)))))))</f>
      </c>
      <c r="I18" s="367"/>
      <c r="J18" s="403"/>
      <c r="K18" s="352">
        <f>IF(E18="","",COUNTIF(B18:J18,"○")*3+COUNTIF(B18:J18,"△")*1)</f>
      </c>
      <c r="L18" s="349">
        <f>IF(H19="","",H19+E19)</f>
      </c>
      <c r="M18" s="349">
        <f>IF(J19="","",J19+G19)</f>
      </c>
      <c r="N18" s="354">
        <f>IF(L18="","",L18-M18)</f>
      </c>
      <c r="O18" s="331">
        <f>IF(K18="","",RANK(K18,K18:K22,0))</f>
      </c>
    </row>
    <row r="19" spans="1:15" ht="11.25" customHeight="1">
      <c r="A19" s="396"/>
      <c r="B19" s="364"/>
      <c r="C19" s="365"/>
      <c r="D19" s="365"/>
      <c r="E19" s="73">
        <f>IF('２日日程'!E11="","",'２日日程'!E11)</f>
      </c>
      <c r="F19" s="59" t="s">
        <v>34</v>
      </c>
      <c r="G19" s="74">
        <f>IF('２日日程'!G11="","",'２日日程'!G11)</f>
      </c>
      <c r="H19" s="58">
        <f>IF('２日日程'!G13="","",'２日日程'!G13)</f>
      </c>
      <c r="I19" s="59" t="s">
        <v>34</v>
      </c>
      <c r="J19" s="62">
        <f>IF('２日日程'!E13="","",'２日日程'!E13)</f>
      </c>
      <c r="K19" s="380"/>
      <c r="L19" s="333"/>
      <c r="M19" s="333"/>
      <c r="N19" s="381"/>
      <c r="O19" s="331"/>
    </row>
    <row r="20" spans="1:15" ht="11.25" customHeight="1">
      <c r="A20" s="390" t="s">
        <v>232</v>
      </c>
      <c r="B20" s="385">
        <f>IF(B21="","",(IF(B21&gt;D21,"○",(IF(B21=D21,"△",(IF(B21&lt;D21,"×",)))))))</f>
      </c>
      <c r="C20" s="340"/>
      <c r="D20" s="384"/>
      <c r="E20" s="341"/>
      <c r="F20" s="342"/>
      <c r="G20" s="386"/>
      <c r="H20" s="350">
        <f>IF(H21="","",(IF(H21&gt;J21,"○",(IF(H21=J21,"△",(IF(H21&lt;J21,"×",)))))))</f>
      </c>
      <c r="I20" s="337"/>
      <c r="J20" s="351"/>
      <c r="K20" s="347">
        <f>IF(B20="","",COUNTIF(B20:J20,"○")*3+COUNTIF(B20:J20,"△")*1)</f>
      </c>
      <c r="L20" s="333">
        <f>IF(B21="","",B21+H21)</f>
      </c>
      <c r="M20" s="333">
        <f>IF(D21="","",D21+J21)</f>
      </c>
      <c r="N20" s="329">
        <f>IF(L20="","",L20-M20)</f>
      </c>
      <c r="O20" s="331">
        <f>IF(K20="","",RANK(K20,K18:K22,0))</f>
      </c>
    </row>
    <row r="21" spans="1:15" ht="11.25" customHeight="1">
      <c r="A21" s="397"/>
      <c r="B21" s="75">
        <f>G19</f>
      </c>
      <c r="C21" s="67" t="s">
        <v>34</v>
      </c>
      <c r="D21" s="60">
        <f>E19</f>
      </c>
      <c r="E21" s="387"/>
      <c r="F21" s="342"/>
      <c r="G21" s="386"/>
      <c r="H21" s="70">
        <f>IF('２日日程'!E15="","",'２日日程'!E15)</f>
      </c>
      <c r="I21" s="71" t="s">
        <v>34</v>
      </c>
      <c r="J21" s="70">
        <f>IF('２日日程'!G15="","",'２日日程'!G15)</f>
      </c>
      <c r="K21" s="347"/>
      <c r="L21" s="333"/>
      <c r="M21" s="333"/>
      <c r="N21" s="329"/>
      <c r="O21" s="331"/>
    </row>
    <row r="22" spans="1:15" ht="11.25" customHeight="1">
      <c r="A22" s="390" t="s">
        <v>234</v>
      </c>
      <c r="B22" s="336">
        <f>IF(B23="","",(IF(B23&gt;D23,"○",(IF(B23=D23,"△",(IF(B23&lt;D23,"×",)))))))</f>
      </c>
      <c r="C22" s="337"/>
      <c r="D22" s="338"/>
      <c r="E22" s="350">
        <f>IF(E23="","",(IF(E23&gt;G23,"○",(IF(E23=G23,"△",(IF(E23&lt;G23,"×",)))))))</f>
      </c>
      <c r="F22" s="337"/>
      <c r="G22" s="338"/>
      <c r="H22" s="356"/>
      <c r="I22" s="342"/>
      <c r="J22" s="343"/>
      <c r="K22" s="347">
        <f>IF(E22="","",COUNTIF(B22:J22,"○")*3+COUNTIF(B22:J22,"△")*1)</f>
      </c>
      <c r="L22" s="333">
        <f>IF(B23="","",B23+E23)</f>
      </c>
      <c r="M22" s="333">
        <f>IF(D23="","",D23+G23)</f>
      </c>
      <c r="N22" s="329">
        <f>IF(L22="","",L22-M22)</f>
      </c>
      <c r="O22" s="331">
        <f>IF(K22="","",RANK(K22,K18:K22,0))</f>
      </c>
    </row>
    <row r="23" spans="1:15" ht="11.25" customHeight="1" thickBot="1">
      <c r="A23" s="391"/>
      <c r="B23" s="63">
        <f>J19</f>
      </c>
      <c r="C23" s="64" t="s">
        <v>34</v>
      </c>
      <c r="D23" s="65">
        <f>H19</f>
      </c>
      <c r="E23" s="68">
        <f>J21</f>
      </c>
      <c r="F23" s="69" t="s">
        <v>34</v>
      </c>
      <c r="G23" s="65">
        <f>H21</f>
      </c>
      <c r="H23" s="345"/>
      <c r="I23" s="345"/>
      <c r="J23" s="346"/>
      <c r="K23" s="348"/>
      <c r="L23" s="353"/>
      <c r="M23" s="353"/>
      <c r="N23" s="330"/>
      <c r="O23" s="332"/>
    </row>
    <row r="24" spans="1:15" ht="12" customHeight="1" thickBot="1">
      <c r="A24" s="147"/>
      <c r="B24" s="103"/>
      <c r="C24" s="104"/>
      <c r="D24" s="103"/>
      <c r="E24" s="103"/>
      <c r="F24" s="105"/>
      <c r="G24" s="103"/>
      <c r="H24" s="106"/>
      <c r="I24" s="106"/>
      <c r="J24" s="106"/>
      <c r="K24" s="107"/>
      <c r="L24" s="107"/>
      <c r="M24" s="107"/>
      <c r="N24" s="107"/>
      <c r="O24" s="33"/>
    </row>
    <row r="25" spans="1:15" ht="33" customHeight="1" thickBot="1">
      <c r="A25" s="158" t="s">
        <v>43</v>
      </c>
      <c r="B25" s="404" t="s">
        <v>82</v>
      </c>
      <c r="C25" s="301"/>
      <c r="D25" s="300"/>
      <c r="E25" s="129">
        <f>'２日日程'!E19</f>
        <v>0</v>
      </c>
      <c r="F25" s="140" t="s">
        <v>66</v>
      </c>
      <c r="G25" s="130">
        <f>'２日日程'!G19</f>
        <v>0</v>
      </c>
      <c r="H25" s="303" t="s">
        <v>83</v>
      </c>
      <c r="I25" s="301"/>
      <c r="J25" s="273"/>
      <c r="K25" s="405" t="s">
        <v>39</v>
      </c>
      <c r="L25" s="406"/>
      <c r="M25" s="171" t="s">
        <v>80</v>
      </c>
      <c r="N25" s="168" t="s">
        <v>78</v>
      </c>
      <c r="O25" s="170" t="s">
        <v>81</v>
      </c>
    </row>
    <row r="26" spans="1:10" ht="18" customHeight="1" thickBot="1">
      <c r="A26" s="148"/>
      <c r="B26" s="13"/>
      <c r="C26" s="13"/>
      <c r="H26" s="114"/>
      <c r="I26" s="114"/>
      <c r="J26" s="114"/>
    </row>
    <row r="27" spans="1:15" ht="16.5" customHeight="1" thickBot="1">
      <c r="A27" s="142" t="s">
        <v>209</v>
      </c>
      <c r="B27" s="400" t="str">
        <f>A28</f>
        <v>２位－ｃ</v>
      </c>
      <c r="C27" s="393"/>
      <c r="D27" s="394"/>
      <c r="E27" s="392" t="str">
        <f>A30</f>
        <v>蛇塚３位</v>
      </c>
      <c r="F27" s="393"/>
      <c r="G27" s="394"/>
      <c r="H27" s="392" t="str">
        <f>A32</f>
        <v>草薙３位</v>
      </c>
      <c r="I27" s="393"/>
      <c r="J27" s="399"/>
      <c r="K27" s="15" t="s">
        <v>15</v>
      </c>
      <c r="L27" s="16" t="s">
        <v>16</v>
      </c>
      <c r="M27" s="16" t="s">
        <v>17</v>
      </c>
      <c r="N27" s="17" t="s">
        <v>18</v>
      </c>
      <c r="O27" s="18" t="s">
        <v>19</v>
      </c>
    </row>
    <row r="28" spans="1:15" ht="11.25" customHeight="1">
      <c r="A28" s="395" t="s">
        <v>235</v>
      </c>
      <c r="B28" s="362"/>
      <c r="C28" s="363"/>
      <c r="D28" s="363"/>
      <c r="E28" s="366">
        <f>IF(E29="","",(IF(E29&gt;G29,"○",(IF(E29=G29,"△",(IF(E29&lt;G29,"×",)))))))</f>
      </c>
      <c r="F28" s="367"/>
      <c r="G28" s="379"/>
      <c r="H28" s="366">
        <f>IF(H29="","",(IF(H29&gt;J29,"○",(IF(H29=J29,"△",(IF(H29&lt;J29,"×",)))))))</f>
      </c>
      <c r="I28" s="367"/>
      <c r="J28" s="403"/>
      <c r="K28" s="352">
        <f>IF(E28="","",COUNTIF(B28:J28,"○")*3+COUNTIF(B28:J28,"△")*1)</f>
      </c>
      <c r="L28" s="349">
        <f>IF(H29="","",H29+E29)</f>
      </c>
      <c r="M28" s="349">
        <f>IF(J29="","",J29+G29)</f>
      </c>
      <c r="N28" s="354">
        <f>IF(L28="","",L28-M28)</f>
      </c>
      <c r="O28" s="355">
        <f>IF(K28="","",RANK(K28,K28:K32,0))</f>
      </c>
    </row>
    <row r="29" spans="1:15" ht="11.25" customHeight="1">
      <c r="A29" s="396"/>
      <c r="B29" s="364"/>
      <c r="C29" s="365"/>
      <c r="D29" s="365"/>
      <c r="E29" s="73">
        <f>IF('２日日程'!E22="","",'２日日程'!E22)</f>
      </c>
      <c r="F29" s="59" t="s">
        <v>34</v>
      </c>
      <c r="G29" s="74">
        <f>IF('２日日程'!G22="","",'２日日程'!G22)</f>
      </c>
      <c r="H29" s="58">
        <f>IF('２日日程'!G24="","",'２日日程'!G24)</f>
      </c>
      <c r="I29" s="59" t="s">
        <v>34</v>
      </c>
      <c r="J29" s="62">
        <f>IF('２日日程'!E24="","",'２日日程'!E24)</f>
      </c>
      <c r="K29" s="380"/>
      <c r="L29" s="333"/>
      <c r="M29" s="333"/>
      <c r="N29" s="381"/>
      <c r="O29" s="373"/>
    </row>
    <row r="30" spans="1:15" ht="11.25" customHeight="1">
      <c r="A30" s="390" t="s">
        <v>219</v>
      </c>
      <c r="B30" s="385">
        <f>IF(B31="","",(IF(B31&gt;D31,"○",(IF(B31=D31,"△",(IF(B31&lt;D31,"×",)))))))</f>
      </c>
      <c r="C30" s="340"/>
      <c r="D30" s="384"/>
      <c r="E30" s="407"/>
      <c r="F30" s="408"/>
      <c r="G30" s="409"/>
      <c r="H30" s="350">
        <f>IF(H31="","",(IF(H31&gt;J31,"○",(IF(H31=J31,"△",(IF(H31&lt;J31,"×",)))))))</f>
      </c>
      <c r="I30" s="337"/>
      <c r="J30" s="351"/>
      <c r="K30" s="347">
        <f>IF(B30="","",COUNTIF(B30:J30,"○")*3+COUNTIF(B30:J30,"△")*1)</f>
      </c>
      <c r="L30" s="333">
        <f>IF(B31="","",B31+H31)</f>
      </c>
      <c r="M30" s="333">
        <f>IF(D31="","",D31+J31)</f>
      </c>
      <c r="N30" s="329">
        <f>IF(L30="","",L30-M30)</f>
      </c>
      <c r="O30" s="331">
        <f>IF(K30="","",RANK(K30,K28:K32,0))</f>
      </c>
    </row>
    <row r="31" spans="1:15" ht="11.25" customHeight="1">
      <c r="A31" s="397"/>
      <c r="B31" s="75">
        <f>G29</f>
      </c>
      <c r="C31" s="67" t="s">
        <v>34</v>
      </c>
      <c r="D31" s="60">
        <f>E29</f>
      </c>
      <c r="E31" s="387"/>
      <c r="F31" s="342"/>
      <c r="G31" s="386"/>
      <c r="H31" s="70">
        <f>IF('２日日程'!E26="","",'２日日程'!E26)</f>
      </c>
      <c r="I31" s="71" t="s">
        <v>34</v>
      </c>
      <c r="J31" s="70">
        <f>IF('２日日程'!G26="","",'２日日程'!G26)</f>
      </c>
      <c r="K31" s="347"/>
      <c r="L31" s="333"/>
      <c r="M31" s="333"/>
      <c r="N31" s="329"/>
      <c r="O31" s="331"/>
    </row>
    <row r="32" spans="1:15" ht="11.25" customHeight="1">
      <c r="A32" s="390" t="s">
        <v>220</v>
      </c>
      <c r="B32" s="336">
        <f>IF(B33="","",(IF(B33&gt;D33,"○",(IF(B33=D33,"△",(IF(B33&lt;D33,"×",)))))))</f>
      </c>
      <c r="C32" s="337"/>
      <c r="D32" s="338"/>
      <c r="E32" s="350">
        <f>IF(E33="","",(IF(E33&gt;G33,"○",(IF(E33=G33,"△",(IF(E33&lt;G33,"×",)))))))</f>
      </c>
      <c r="F32" s="337"/>
      <c r="G32" s="338"/>
      <c r="H32" s="356"/>
      <c r="I32" s="342"/>
      <c r="J32" s="343"/>
      <c r="K32" s="347">
        <f>IF(E32="","",COUNTIF(B32:J32,"○")*3+COUNTIF(B32:J32,"△")*1)</f>
      </c>
      <c r="L32" s="333">
        <f>IF(B33="","",B33+E33)</f>
      </c>
      <c r="M32" s="333">
        <f>IF(D33="","",D33+G33)</f>
      </c>
      <c r="N32" s="329">
        <f>IF(L32="","",L32-M32)</f>
      </c>
      <c r="O32" s="331">
        <f>IF(K32="","",RANK(K32,K28:K32,0))</f>
      </c>
    </row>
    <row r="33" spans="1:15" ht="11.25" customHeight="1" thickBot="1">
      <c r="A33" s="391"/>
      <c r="B33" s="63">
        <f>J29</f>
      </c>
      <c r="C33" s="64" t="s">
        <v>34</v>
      </c>
      <c r="D33" s="65">
        <f>H29</f>
      </c>
      <c r="E33" s="68">
        <f>J31</f>
      </c>
      <c r="F33" s="69" t="s">
        <v>34</v>
      </c>
      <c r="G33" s="65">
        <f>H31</f>
      </c>
      <c r="H33" s="345"/>
      <c r="I33" s="345"/>
      <c r="J33" s="346"/>
      <c r="K33" s="348"/>
      <c r="L33" s="353"/>
      <c r="M33" s="353"/>
      <c r="N33" s="330"/>
      <c r="O33" s="332"/>
    </row>
    <row r="34" spans="1:10" ht="9" customHeight="1" thickBot="1">
      <c r="A34" s="145"/>
      <c r="B34" s="13"/>
      <c r="C34" s="13"/>
      <c r="H34" s="55"/>
      <c r="I34" s="55"/>
      <c r="J34" s="55"/>
    </row>
    <row r="35" spans="1:15" ht="16.5" customHeight="1" thickBot="1">
      <c r="A35" s="146" t="s">
        <v>210</v>
      </c>
      <c r="B35" s="400" t="str">
        <f>A36</f>
        <v>２位－ｄ</v>
      </c>
      <c r="C35" s="393"/>
      <c r="D35" s="394"/>
      <c r="E35" s="392" t="str">
        <f>A38</f>
        <v>中島３位</v>
      </c>
      <c r="F35" s="393"/>
      <c r="G35" s="394"/>
      <c r="H35" s="392" t="str">
        <f>A40</f>
        <v>鈴与３位</v>
      </c>
      <c r="I35" s="393"/>
      <c r="J35" s="399"/>
      <c r="K35" s="15" t="s">
        <v>15</v>
      </c>
      <c r="L35" s="16" t="s">
        <v>16</v>
      </c>
      <c r="M35" s="16" t="s">
        <v>17</v>
      </c>
      <c r="N35" s="17" t="s">
        <v>18</v>
      </c>
      <c r="O35" s="18" t="s">
        <v>19</v>
      </c>
    </row>
    <row r="36" spans="1:15" ht="11.25" customHeight="1">
      <c r="A36" s="395" t="s">
        <v>236</v>
      </c>
      <c r="B36" s="362"/>
      <c r="C36" s="363"/>
      <c r="D36" s="363"/>
      <c r="E36" s="366">
        <f>IF(E37="","",(IF(E37&gt;G37,"○",(IF(E37=G37,"△",(IF(E37&lt;G37,"×",)))))))</f>
      </c>
      <c r="F36" s="367"/>
      <c r="G36" s="379"/>
      <c r="H36" s="366">
        <f>IF(H37="","",(IF(H37&gt;J37,"○",(IF(H37=J37,"△",(IF(H37&lt;J37,"×",)))))))</f>
      </c>
      <c r="I36" s="367"/>
      <c r="J36" s="403"/>
      <c r="K36" s="352">
        <f>IF(E36="","",COUNTIF(B36:J36,"○")*3+COUNTIF(B36:J36,"△")*1)</f>
      </c>
      <c r="L36" s="349">
        <f>IF(H37="","",H37+E37)</f>
      </c>
      <c r="M36" s="349">
        <f>IF(J37="","",J37+G37)</f>
      </c>
      <c r="N36" s="354">
        <f>IF(L36="","",L36-M36)</f>
      </c>
      <c r="O36" s="355">
        <f>IF(K36="","",RANK(K36,K36:K40,0))</f>
      </c>
    </row>
    <row r="37" spans="1:15" ht="11.25" customHeight="1">
      <c r="A37" s="396"/>
      <c r="B37" s="364"/>
      <c r="C37" s="365"/>
      <c r="D37" s="365"/>
      <c r="E37" s="73">
        <f>IF('２日日程'!E23="","",'２日日程'!E23)</f>
      </c>
      <c r="F37" s="59" t="s">
        <v>34</v>
      </c>
      <c r="G37" s="74">
        <f>IF('２日日程'!G23="","",'２日日程'!G23)</f>
      </c>
      <c r="H37" s="58">
        <f>IF('２日日程'!G25="","",'２日日程'!G25)</f>
      </c>
      <c r="I37" s="59" t="s">
        <v>34</v>
      </c>
      <c r="J37" s="62">
        <f>IF('２日日程'!E25="","",'２日日程'!E25)</f>
      </c>
      <c r="K37" s="380"/>
      <c r="L37" s="333"/>
      <c r="M37" s="333"/>
      <c r="N37" s="381"/>
      <c r="O37" s="331"/>
    </row>
    <row r="38" spans="1:15" ht="11.25" customHeight="1">
      <c r="A38" s="390" t="s">
        <v>217</v>
      </c>
      <c r="B38" s="385">
        <f>IF(B39="","",(IF(B39&gt;D39,"○",(IF(B39=D39,"△",(IF(B39&lt;D39,"×",)))))))</f>
      </c>
      <c r="C38" s="340"/>
      <c r="D38" s="384"/>
      <c r="E38" s="341"/>
      <c r="F38" s="342"/>
      <c r="G38" s="386"/>
      <c r="H38" s="350">
        <f>IF(H39="","",(IF(H39&gt;J39,"○",(IF(H39=J39,"△",(IF(H39&lt;J39,"×",)))))))</f>
      </c>
      <c r="I38" s="337"/>
      <c r="J38" s="351"/>
      <c r="K38" s="347">
        <f>IF(B38="","",COUNTIF(B38:J38,"○")*3+COUNTIF(B38:J38,"△")*1)</f>
      </c>
      <c r="L38" s="333">
        <f>IF(B39="","",B39+H39)</f>
      </c>
      <c r="M38" s="333">
        <f>IF(D39="","",D39+J39)</f>
      </c>
      <c r="N38" s="329">
        <f>IF(L38="","",L38-M38)</f>
      </c>
      <c r="O38" s="331">
        <f>IF(K38="","",RANK(K38,K36:K40,0))</f>
      </c>
    </row>
    <row r="39" spans="1:15" ht="11.25" customHeight="1">
      <c r="A39" s="397"/>
      <c r="B39" s="75">
        <f>G37</f>
      </c>
      <c r="C39" s="67" t="s">
        <v>34</v>
      </c>
      <c r="D39" s="60">
        <f>E37</f>
      </c>
      <c r="E39" s="387"/>
      <c r="F39" s="342"/>
      <c r="G39" s="386"/>
      <c r="H39" s="70">
        <f>IF('２日日程'!E27="","",'２日日程'!E27)</f>
      </c>
      <c r="I39" s="71" t="s">
        <v>34</v>
      </c>
      <c r="J39" s="70">
        <f>IF('２日日程'!G27="","",'２日日程'!G27)</f>
      </c>
      <c r="K39" s="347"/>
      <c r="L39" s="333"/>
      <c r="M39" s="333"/>
      <c r="N39" s="329"/>
      <c r="O39" s="331"/>
    </row>
    <row r="40" spans="1:15" ht="11.25" customHeight="1">
      <c r="A40" s="390" t="s">
        <v>218</v>
      </c>
      <c r="B40" s="336">
        <f>IF(B41="","",(IF(B41&gt;D41,"○",(IF(B41=D41,"△",(IF(B41&lt;D41,"×",)))))))</f>
      </c>
      <c r="C40" s="337"/>
      <c r="D40" s="338"/>
      <c r="E40" s="350">
        <f>IF(E41="","",(IF(E41&gt;G41,"○",(IF(E41=G41,"△",(IF(E41&lt;G41,"×",)))))))</f>
      </c>
      <c r="F40" s="337"/>
      <c r="G40" s="338"/>
      <c r="H40" s="356"/>
      <c r="I40" s="342"/>
      <c r="J40" s="343"/>
      <c r="K40" s="347">
        <f>IF(E40="","",COUNTIF(B40:J40,"○")*3+COUNTIF(B40:J40,"△")*1)</f>
      </c>
      <c r="L40" s="333">
        <f>IF(B41="","",B41+E41)</f>
      </c>
      <c r="M40" s="333">
        <f>IF(D41="","",D41+G41)</f>
      </c>
      <c r="N40" s="329">
        <f>IF(L40="","",L40-M40)</f>
      </c>
      <c r="O40" s="331">
        <f>IF(K40="","",RANK(K40,K36:K40,0))</f>
      </c>
    </row>
    <row r="41" spans="1:15" ht="11.25" customHeight="1" thickBot="1">
      <c r="A41" s="391"/>
      <c r="B41" s="63">
        <f>J37</f>
      </c>
      <c r="C41" s="64" t="s">
        <v>34</v>
      </c>
      <c r="D41" s="65">
        <f>H37</f>
      </c>
      <c r="E41" s="68">
        <f>J39</f>
      </c>
      <c r="F41" s="69" t="s">
        <v>34</v>
      </c>
      <c r="G41" s="65">
        <f>H39</f>
      </c>
      <c r="H41" s="345"/>
      <c r="I41" s="345"/>
      <c r="J41" s="346"/>
      <c r="K41" s="348"/>
      <c r="L41" s="353"/>
      <c r="M41" s="353"/>
      <c r="N41" s="330"/>
      <c r="O41" s="332"/>
    </row>
    <row r="42" spans="1:15" ht="9" customHeight="1" thickBot="1">
      <c r="A42" s="147"/>
      <c r="B42" s="103"/>
      <c r="C42" s="104"/>
      <c r="D42" s="103"/>
      <c r="E42" s="103"/>
      <c r="F42" s="105"/>
      <c r="G42" s="103"/>
      <c r="H42" s="106"/>
      <c r="I42" s="106"/>
      <c r="J42" s="106"/>
      <c r="K42" s="107"/>
      <c r="L42" s="107"/>
      <c r="M42" s="107"/>
      <c r="N42" s="107"/>
      <c r="O42" s="33"/>
    </row>
    <row r="43" spans="1:10" ht="24" customHeight="1" thickBot="1">
      <c r="A43" s="159" t="s">
        <v>50</v>
      </c>
      <c r="B43" s="412" t="s">
        <v>86</v>
      </c>
      <c r="C43" s="410"/>
      <c r="D43" s="410"/>
      <c r="E43" s="131">
        <f>'２日日程'!E29</f>
        <v>0</v>
      </c>
      <c r="F43" s="140" t="s">
        <v>66</v>
      </c>
      <c r="G43" s="132">
        <f>'２日日程'!G29</f>
        <v>0</v>
      </c>
      <c r="H43" s="410" t="s">
        <v>89</v>
      </c>
      <c r="I43" s="410"/>
      <c r="J43" s="411"/>
    </row>
    <row r="44" spans="1:10" ht="15" customHeight="1" thickBot="1">
      <c r="A44" s="148"/>
      <c r="B44" s="13"/>
      <c r="C44" s="13"/>
      <c r="H44" s="55"/>
      <c r="I44" s="55"/>
      <c r="J44" s="55"/>
    </row>
    <row r="45" spans="1:15" ht="16.5" customHeight="1" thickBot="1">
      <c r="A45" s="142" t="s">
        <v>211</v>
      </c>
      <c r="B45" s="400" t="str">
        <f>A46</f>
        <v>蛇塚４位</v>
      </c>
      <c r="C45" s="393"/>
      <c r="D45" s="394"/>
      <c r="E45" s="392" t="str">
        <f>A48</f>
        <v>草薙４位</v>
      </c>
      <c r="F45" s="393"/>
      <c r="G45" s="394"/>
      <c r="H45" s="392" t="str">
        <f>A50</f>
        <v>５位－ａ</v>
      </c>
      <c r="I45" s="393"/>
      <c r="J45" s="399"/>
      <c r="K45" s="15" t="s">
        <v>15</v>
      </c>
      <c r="L45" s="16" t="s">
        <v>16</v>
      </c>
      <c r="M45" s="16" t="s">
        <v>17</v>
      </c>
      <c r="N45" s="17" t="s">
        <v>18</v>
      </c>
      <c r="O45" s="18" t="s">
        <v>19</v>
      </c>
    </row>
    <row r="46" spans="1:15" ht="11.25" customHeight="1">
      <c r="A46" s="395" t="s">
        <v>221</v>
      </c>
      <c r="B46" s="362"/>
      <c r="C46" s="363"/>
      <c r="D46" s="363"/>
      <c r="E46" s="366">
        <f>IF(E47="","",(IF(E47&gt;G47,"○",(IF(E47=G47,"△",(IF(E47&lt;G47,"×",)))))))</f>
      </c>
      <c r="F46" s="367"/>
      <c r="G46" s="379"/>
      <c r="H46" s="366">
        <f>IF(H47="","",(IF(H47&gt;J47,"○",(IF(H47=J47,"△",(IF(H47&lt;J47,"×",)))))))</f>
      </c>
      <c r="I46" s="367"/>
      <c r="J46" s="403"/>
      <c r="K46" s="352">
        <f>IF(E46="","",COUNTIF(B46:J46,"○")*3+COUNTIF(B46:J46,"△")*1)</f>
      </c>
      <c r="L46" s="349">
        <f>IF(H47="","",H47+E47)</f>
      </c>
      <c r="M46" s="349">
        <f>IF(J47="","",J47+G47)</f>
      </c>
      <c r="N46" s="354">
        <f>IF(L46="","",L46-M46)</f>
      </c>
      <c r="O46" s="331">
        <f>IF(K46="","",RANK(K46,K46:K50,0))</f>
      </c>
    </row>
    <row r="47" spans="1:15" ht="11.25" customHeight="1">
      <c r="A47" s="396"/>
      <c r="B47" s="364"/>
      <c r="C47" s="365"/>
      <c r="D47" s="365"/>
      <c r="E47" s="73">
        <f>IF('２日日程'!E32="","",'２日日程'!E32)</f>
      </c>
      <c r="F47" s="59" t="s">
        <v>34</v>
      </c>
      <c r="G47" s="74">
        <f>IF('２日日程'!G32="","",'２日日程'!G32)</f>
      </c>
      <c r="H47" s="58">
        <f>IF('２日日程'!G34="","",'２日日程'!G34)</f>
      </c>
      <c r="I47" s="59" t="s">
        <v>34</v>
      </c>
      <c r="J47" s="62">
        <f>IF('２日日程'!E34="","",'２日日程'!E34)</f>
      </c>
      <c r="K47" s="380"/>
      <c r="L47" s="333"/>
      <c r="M47" s="333"/>
      <c r="N47" s="381"/>
      <c r="O47" s="331"/>
    </row>
    <row r="48" spans="1:15" ht="11.25" customHeight="1">
      <c r="A48" s="390" t="s">
        <v>222</v>
      </c>
      <c r="B48" s="385">
        <f>IF(B49="","",(IF(B49&gt;D49,"○",(IF(B49=D49,"△",(IF(B49&lt;D49,"×",)))))))</f>
      </c>
      <c r="C48" s="340"/>
      <c r="D48" s="384"/>
      <c r="E48" s="341"/>
      <c r="F48" s="342"/>
      <c r="G48" s="386"/>
      <c r="H48" s="350">
        <f>IF(H49="","",(IF(H49&gt;J49,"○",(IF(H49=J49,"△",(IF(H49&lt;J49,"×",)))))))</f>
      </c>
      <c r="I48" s="337"/>
      <c r="J48" s="351"/>
      <c r="K48" s="347">
        <f>IF(B48="","",COUNTIF(B48:J48,"○")*3+COUNTIF(B48:J48,"△")*1)</f>
      </c>
      <c r="L48" s="333">
        <f>IF(B49="","",B49+H49)</f>
      </c>
      <c r="M48" s="333">
        <f>IF(D49="","",D49+J49)</f>
      </c>
      <c r="N48" s="329">
        <f>IF(L48="","",L48-M48)</f>
      </c>
      <c r="O48" s="331">
        <f>IF(K48="","",RANK(K48,K46:K50,0))</f>
      </c>
    </row>
    <row r="49" spans="1:15" ht="11.25" customHeight="1">
      <c r="A49" s="397"/>
      <c r="B49" s="75">
        <f>G47</f>
      </c>
      <c r="C49" s="67" t="s">
        <v>34</v>
      </c>
      <c r="D49" s="60">
        <f>E47</f>
      </c>
      <c r="E49" s="387"/>
      <c r="F49" s="342"/>
      <c r="G49" s="386"/>
      <c r="H49" s="70">
        <f>IF('２日日程'!E36="","",'２日日程'!E36)</f>
      </c>
      <c r="I49" s="71" t="s">
        <v>34</v>
      </c>
      <c r="J49" s="70">
        <f>IF('２日日程'!G36="","",'２日日程'!G36)</f>
      </c>
      <c r="K49" s="347"/>
      <c r="L49" s="333"/>
      <c r="M49" s="333"/>
      <c r="N49" s="329"/>
      <c r="O49" s="331"/>
    </row>
    <row r="50" spans="1:15" ht="11.25" customHeight="1">
      <c r="A50" s="390" t="s">
        <v>237</v>
      </c>
      <c r="B50" s="336">
        <f>IF(B51="","",(IF(B51&gt;D51,"○",(IF(B51=D51,"△",(IF(B51&lt;D51,"×",)))))))</f>
      </c>
      <c r="C50" s="337"/>
      <c r="D50" s="338"/>
      <c r="E50" s="350">
        <f>IF(E51="","",(IF(E51&gt;G51,"○",(IF(E51=G51,"△",(IF(E51&lt;G51,"×",)))))))</f>
      </c>
      <c r="F50" s="337"/>
      <c r="G50" s="338"/>
      <c r="H50" s="356"/>
      <c r="I50" s="342"/>
      <c r="J50" s="343"/>
      <c r="K50" s="347">
        <f>IF(E50="","",COUNTIF(B50:J50,"○")*3+COUNTIF(B50:J50,"△")*1)</f>
      </c>
      <c r="L50" s="333">
        <f>IF(B51="","",B51+E51)</f>
      </c>
      <c r="M50" s="333">
        <f>IF(D51="","",D51+G51)</f>
      </c>
      <c r="N50" s="329">
        <f>IF(L50="","",L50-M50)</f>
      </c>
      <c r="O50" s="331">
        <f>IF(K50="","",RANK(K50,K46:K50,0))</f>
      </c>
    </row>
    <row r="51" spans="1:15" ht="11.25" customHeight="1" thickBot="1">
      <c r="A51" s="391"/>
      <c r="B51" s="63">
        <f>J47</f>
      </c>
      <c r="C51" s="64" t="s">
        <v>34</v>
      </c>
      <c r="D51" s="65">
        <f>H47</f>
      </c>
      <c r="E51" s="68">
        <f>J49</f>
      </c>
      <c r="F51" s="69" t="s">
        <v>34</v>
      </c>
      <c r="G51" s="65">
        <f>H49</f>
      </c>
      <c r="H51" s="345"/>
      <c r="I51" s="345"/>
      <c r="J51" s="346"/>
      <c r="K51" s="348"/>
      <c r="L51" s="353"/>
      <c r="M51" s="353"/>
      <c r="N51" s="330"/>
      <c r="O51" s="332"/>
    </row>
    <row r="52" spans="1:10" ht="9" customHeight="1" thickBot="1">
      <c r="A52" s="145"/>
      <c r="B52" s="13"/>
      <c r="C52" s="13"/>
      <c r="H52" s="55"/>
      <c r="I52" s="55"/>
      <c r="J52" s="55"/>
    </row>
    <row r="53" spans="1:15" ht="16.5" customHeight="1" thickBot="1">
      <c r="A53" s="146" t="s">
        <v>212</v>
      </c>
      <c r="B53" s="400" t="str">
        <f>A54</f>
        <v>中島４位</v>
      </c>
      <c r="C53" s="393"/>
      <c r="D53" s="394"/>
      <c r="E53" s="392" t="str">
        <f>A56</f>
        <v>鈴与４位</v>
      </c>
      <c r="F53" s="393"/>
      <c r="G53" s="394"/>
      <c r="H53" s="392" t="str">
        <f>A58</f>
        <v>５位－ｂ</v>
      </c>
      <c r="I53" s="393"/>
      <c r="J53" s="399"/>
      <c r="K53" s="15" t="s">
        <v>15</v>
      </c>
      <c r="L53" s="16" t="s">
        <v>16</v>
      </c>
      <c r="M53" s="16" t="s">
        <v>17</v>
      </c>
      <c r="N53" s="17" t="s">
        <v>18</v>
      </c>
      <c r="O53" s="18" t="s">
        <v>19</v>
      </c>
    </row>
    <row r="54" spans="1:15" ht="11.25" customHeight="1">
      <c r="A54" s="395" t="s">
        <v>223</v>
      </c>
      <c r="B54" s="362"/>
      <c r="C54" s="363"/>
      <c r="D54" s="363"/>
      <c r="E54" s="366">
        <f>IF(E55="","",(IF(E55&gt;G55,"○",(IF(E55=G55,"△",(IF(E55&lt;G55,"×",)))))))</f>
      </c>
      <c r="F54" s="367"/>
      <c r="G54" s="379"/>
      <c r="H54" s="366">
        <f>IF(H55="","",(IF(H55&gt;J55,"○",(IF(H55=J55,"△",(IF(H55&lt;J55,"×",)))))))</f>
      </c>
      <c r="I54" s="367"/>
      <c r="J54" s="403"/>
      <c r="K54" s="352">
        <f>IF(E54="","",COUNTIF(B54:J54,"○")*3+COUNTIF(B54:J54,"△")*1)</f>
      </c>
      <c r="L54" s="349">
        <f>IF(H55="","",H55+E55)</f>
      </c>
      <c r="M54" s="349">
        <f>IF(J55="","",J55+G55)</f>
      </c>
      <c r="N54" s="354">
        <f>IF(L54="","",L54-M54)</f>
      </c>
      <c r="O54" s="355">
        <f>IF(K54="","",RANK(K54,K54:K58,0))</f>
      </c>
    </row>
    <row r="55" spans="1:15" ht="11.25" customHeight="1">
      <c r="A55" s="396"/>
      <c r="B55" s="364"/>
      <c r="C55" s="365"/>
      <c r="D55" s="365"/>
      <c r="E55" s="73">
        <f>IF('２日日程'!E33="","",'２日日程'!E33)</f>
      </c>
      <c r="F55" s="59" t="s">
        <v>34</v>
      </c>
      <c r="G55" s="74">
        <f>IF('２日日程'!G33="","",'２日日程'!G33)</f>
      </c>
      <c r="H55" s="58">
        <f>IF('２日日程'!G35="","",'２日日程'!G35)</f>
      </c>
      <c r="I55" s="59" t="s">
        <v>34</v>
      </c>
      <c r="J55" s="61">
        <f>IF('２日日程'!E35="","",'２日日程'!E35)</f>
      </c>
      <c r="K55" s="380"/>
      <c r="L55" s="333"/>
      <c r="M55" s="333"/>
      <c r="N55" s="381"/>
      <c r="O55" s="331"/>
    </row>
    <row r="56" spans="1:15" ht="11.25" customHeight="1">
      <c r="A56" s="390" t="s">
        <v>224</v>
      </c>
      <c r="B56" s="385">
        <f>IF(B57="","",(IF(B57&gt;D57,"○",(IF(B57=D57,"△",(IF(B57&lt;D57,"×",)))))))</f>
      </c>
      <c r="C56" s="340"/>
      <c r="D56" s="384"/>
      <c r="E56" s="341"/>
      <c r="F56" s="342"/>
      <c r="G56" s="386"/>
      <c r="H56" s="350">
        <f>IF(H57="","",(IF(H57&gt;J57,"○",(IF(H57=J57,"△",(IF(H57&lt;J57,"×",)))))))</f>
      </c>
      <c r="I56" s="337"/>
      <c r="J56" s="351"/>
      <c r="K56" s="347">
        <f>IF(B56="","",COUNTIF(B56:J56,"○")*3+COUNTIF(B56:J56,"△")*1)</f>
      </c>
      <c r="L56" s="333">
        <f>IF(B57="","",B57+H57)</f>
      </c>
      <c r="M56" s="333">
        <f>IF(D57="","",D57+J57)</f>
      </c>
      <c r="N56" s="329">
        <f>IF(L56="","",L56-M56)</f>
      </c>
      <c r="O56" s="331">
        <f>IF(K56="","",RANK(K56,K54:K58,0))</f>
      </c>
    </row>
    <row r="57" spans="1:15" ht="11.25" customHeight="1">
      <c r="A57" s="397"/>
      <c r="B57" s="75">
        <f>G55</f>
      </c>
      <c r="C57" s="67" t="s">
        <v>34</v>
      </c>
      <c r="D57" s="60">
        <f>E55</f>
      </c>
      <c r="E57" s="387"/>
      <c r="F57" s="342"/>
      <c r="G57" s="386"/>
      <c r="H57" s="70">
        <f>IF('２日日程'!E37="","",'２日日程'!E37)</f>
      </c>
      <c r="I57" s="71" t="s">
        <v>34</v>
      </c>
      <c r="J57" s="70">
        <f>IF('２日日程'!G37="","",'２日日程'!G37)</f>
      </c>
      <c r="K57" s="347"/>
      <c r="L57" s="333"/>
      <c r="M57" s="333"/>
      <c r="N57" s="329"/>
      <c r="O57" s="331"/>
    </row>
    <row r="58" spans="1:15" ht="11.25" customHeight="1">
      <c r="A58" s="390" t="s">
        <v>238</v>
      </c>
      <c r="B58" s="336">
        <f>IF(B59="","",(IF(B59&gt;D59,"○",(IF(B59=D59,"△",(IF(B59&lt;D59,"×",)))))))</f>
      </c>
      <c r="C58" s="337"/>
      <c r="D58" s="338"/>
      <c r="E58" s="350">
        <f>IF(E59="","",(IF(E59&gt;G59,"○",(IF(E59=G59,"△",(IF(E59&lt;G59,"×",)))))))</f>
      </c>
      <c r="F58" s="337"/>
      <c r="G58" s="338"/>
      <c r="H58" s="356"/>
      <c r="I58" s="342"/>
      <c r="J58" s="343"/>
      <c r="K58" s="347">
        <f>IF(E58="","",COUNTIF(B58:J58,"○")*3+COUNTIF(B58:J58,"△")*1)</f>
      </c>
      <c r="L58" s="333">
        <f>IF(B59="","",B59+E59)</f>
      </c>
      <c r="M58" s="333">
        <f>IF(D59="","",D59+G59)</f>
      </c>
      <c r="N58" s="329">
        <f>IF(L58="","",L58-M58)</f>
      </c>
      <c r="O58" s="331">
        <f>IF(K58="","",RANK(K58,K54:K58,0))</f>
      </c>
    </row>
    <row r="59" spans="1:15" ht="11.25" customHeight="1" thickBot="1">
      <c r="A59" s="391"/>
      <c r="B59" s="63">
        <f>J55</f>
      </c>
      <c r="C59" s="64" t="s">
        <v>34</v>
      </c>
      <c r="D59" s="65">
        <f>H55</f>
      </c>
      <c r="E59" s="68">
        <f>J57</f>
      </c>
      <c r="F59" s="69" t="s">
        <v>34</v>
      </c>
      <c r="G59" s="65">
        <f>H57</f>
      </c>
      <c r="H59" s="345"/>
      <c r="I59" s="345"/>
      <c r="J59" s="346"/>
      <c r="K59" s="348"/>
      <c r="L59" s="353"/>
      <c r="M59" s="353"/>
      <c r="N59" s="330"/>
      <c r="O59" s="332"/>
    </row>
    <row r="60" spans="1:15" ht="9" customHeight="1" thickBot="1">
      <c r="A60" s="147"/>
      <c r="B60" s="103"/>
      <c r="C60" s="104"/>
      <c r="D60" s="103"/>
      <c r="E60" s="103"/>
      <c r="F60" s="105"/>
      <c r="G60" s="103"/>
      <c r="H60" s="106"/>
      <c r="I60" s="106"/>
      <c r="J60" s="106"/>
      <c r="K60" s="107"/>
      <c r="L60" s="107"/>
      <c r="M60" s="107"/>
      <c r="N60" s="107"/>
      <c r="O60" s="33"/>
    </row>
    <row r="61" spans="1:10" ht="24" customHeight="1" thickBot="1">
      <c r="A61" s="159" t="s">
        <v>215</v>
      </c>
      <c r="B61" s="412" t="s">
        <v>85</v>
      </c>
      <c r="C61" s="410"/>
      <c r="D61" s="410"/>
      <c r="E61" s="131">
        <f>'２日日程'!E39</f>
        <v>0</v>
      </c>
      <c r="F61" s="169" t="s">
        <v>79</v>
      </c>
      <c r="G61" s="132">
        <f>'２日日程'!G39</f>
        <v>0</v>
      </c>
      <c r="H61" s="410" t="s">
        <v>88</v>
      </c>
      <c r="I61" s="410"/>
      <c r="J61" s="411"/>
    </row>
    <row r="62" spans="1:10" ht="15" customHeight="1" thickBot="1">
      <c r="A62" s="148"/>
      <c r="B62" s="13"/>
      <c r="C62" s="13"/>
      <c r="H62" s="55"/>
      <c r="I62" s="55"/>
      <c r="J62" s="55"/>
    </row>
    <row r="63" spans="1:15" ht="16.5" customHeight="1" thickBot="1">
      <c r="A63" s="142" t="s">
        <v>213</v>
      </c>
      <c r="B63" s="400" t="str">
        <f>A64</f>
        <v>５位－ｃ</v>
      </c>
      <c r="C63" s="393"/>
      <c r="D63" s="394"/>
      <c r="E63" s="392" t="str">
        <f>A66</f>
        <v>蛇塚６位</v>
      </c>
      <c r="F63" s="393"/>
      <c r="G63" s="394"/>
      <c r="H63" s="392" t="str">
        <f>A68</f>
        <v>草薙６位</v>
      </c>
      <c r="I63" s="393"/>
      <c r="J63" s="399"/>
      <c r="K63" s="15" t="s">
        <v>15</v>
      </c>
      <c r="L63" s="16" t="s">
        <v>16</v>
      </c>
      <c r="M63" s="16" t="s">
        <v>17</v>
      </c>
      <c r="N63" s="17" t="s">
        <v>18</v>
      </c>
      <c r="O63" s="18" t="s">
        <v>19</v>
      </c>
    </row>
    <row r="64" spans="1:15" ht="11.25" customHeight="1">
      <c r="A64" s="395" t="s">
        <v>239</v>
      </c>
      <c r="B64" s="362"/>
      <c r="C64" s="363"/>
      <c r="D64" s="363"/>
      <c r="E64" s="366">
        <f>IF(E65="","",(IF(E65&gt;G65,"○",(IF(E65=G65,"△",(IF(E65&lt;G65,"×",)))))))</f>
      </c>
      <c r="F64" s="367"/>
      <c r="G64" s="379"/>
      <c r="H64" s="366">
        <f>IF(H65="","",(IF(H65&gt;J65,"○",(IF(H65=J65,"△",(IF(H65&lt;J65,"×",)))))))</f>
      </c>
      <c r="I64" s="367"/>
      <c r="J64" s="403"/>
      <c r="K64" s="352">
        <f>IF(E64="","",COUNTIF(B64:J64,"○")*3+COUNTIF(B64:J64,"△")*1)</f>
      </c>
      <c r="L64" s="349">
        <f>IF(H65="","",H65+E65)</f>
      </c>
      <c r="M64" s="349">
        <f>IF(J65="","",J65+G65)</f>
      </c>
      <c r="N64" s="354">
        <f>IF(L64="","",L64-M64)</f>
      </c>
      <c r="O64" s="355">
        <f>IF(K64="","",RANK(K64,K64:K68,0))</f>
      </c>
    </row>
    <row r="65" spans="1:15" ht="11.25" customHeight="1">
      <c r="A65" s="396"/>
      <c r="B65" s="364"/>
      <c r="C65" s="365"/>
      <c r="D65" s="365"/>
      <c r="E65" s="73">
        <f>IF('２日日程'!E42="","",'２日日程'!E42)</f>
      </c>
      <c r="F65" s="59" t="s">
        <v>34</v>
      </c>
      <c r="G65" s="74">
        <f>IF('２日日程'!G42="","",'２日日程'!G42)</f>
      </c>
      <c r="H65" s="58">
        <f>IF('２日日程'!G44="","",'２日日程'!G44)</f>
      </c>
      <c r="I65" s="59" t="s">
        <v>34</v>
      </c>
      <c r="J65" s="62">
        <f>IF('２日日程'!E44="","",'２日日程'!E44)</f>
      </c>
      <c r="K65" s="380"/>
      <c r="L65" s="333"/>
      <c r="M65" s="333"/>
      <c r="N65" s="381"/>
      <c r="O65" s="331"/>
    </row>
    <row r="66" spans="1:15" ht="11.25" customHeight="1">
      <c r="A66" s="390" t="s">
        <v>225</v>
      </c>
      <c r="B66" s="385">
        <f>IF(B67="","",(IF(B67&gt;D67,"○",(IF(B67=D67,"△",(IF(B67&lt;D67,"×",)))))))</f>
      </c>
      <c r="C66" s="340"/>
      <c r="D66" s="384"/>
      <c r="E66" s="341"/>
      <c r="F66" s="342"/>
      <c r="G66" s="386"/>
      <c r="H66" s="350">
        <f>IF(H67="","",(IF(H67&gt;J67,"○",(IF(H67=J67,"△",(IF(H67&lt;J67,"×",)))))))</f>
      </c>
      <c r="I66" s="337"/>
      <c r="J66" s="351"/>
      <c r="K66" s="347">
        <f>IF(B66="","",COUNTIF(B66:J66,"○")*3+COUNTIF(B66:J66,"△")*1)</f>
      </c>
      <c r="L66" s="333">
        <f>IF(B67="","",B67+H67)</f>
      </c>
      <c r="M66" s="333">
        <f>IF(D67="","",D67+J67)</f>
      </c>
      <c r="N66" s="329">
        <f>IF(L66="","",L66-M66)</f>
      </c>
      <c r="O66" s="331">
        <f>IF(K66="","",RANK(K66,K64:K68,0))</f>
      </c>
    </row>
    <row r="67" spans="1:15" ht="11.25" customHeight="1">
      <c r="A67" s="397"/>
      <c r="B67" s="75">
        <f>G65</f>
      </c>
      <c r="C67" s="67" t="s">
        <v>34</v>
      </c>
      <c r="D67" s="60">
        <f>E65</f>
      </c>
      <c r="E67" s="387"/>
      <c r="F67" s="342"/>
      <c r="G67" s="386"/>
      <c r="H67" s="70">
        <f>IF('２日日程'!E46="","",'２日日程'!E46)</f>
      </c>
      <c r="I67" s="71" t="s">
        <v>34</v>
      </c>
      <c r="J67" s="70">
        <f>IF('２日日程'!G46="","",'２日日程'!G46)</f>
      </c>
      <c r="K67" s="347"/>
      <c r="L67" s="333"/>
      <c r="M67" s="333"/>
      <c r="N67" s="329"/>
      <c r="O67" s="331"/>
    </row>
    <row r="68" spans="1:15" ht="11.25" customHeight="1">
      <c r="A68" s="390" t="s">
        <v>226</v>
      </c>
      <c r="B68" s="336">
        <f>IF(B69="","",(IF(B69&gt;D69,"○",(IF(B69=D69,"△",(IF(B69&lt;D69,"×",)))))))</f>
      </c>
      <c r="C68" s="337"/>
      <c r="D68" s="338"/>
      <c r="E68" s="350">
        <f>IF(E69="","",(IF(E69&gt;G69,"○",(IF(E69=G69,"△",(IF(E69&lt;G69,"×",)))))))</f>
      </c>
      <c r="F68" s="337"/>
      <c r="G68" s="338"/>
      <c r="H68" s="356"/>
      <c r="I68" s="342"/>
      <c r="J68" s="343"/>
      <c r="K68" s="347">
        <f>IF(E68="","",COUNTIF(B68:J68,"○")*3+COUNTIF(B68:J68,"△")*1)</f>
      </c>
      <c r="L68" s="333">
        <f>IF(B69="","",B69+E69)</f>
      </c>
      <c r="M68" s="333">
        <f>IF(D69="","",D69+G69)</f>
      </c>
      <c r="N68" s="329">
        <f>IF(L68="","",L68-M68)</f>
      </c>
      <c r="O68" s="331">
        <f>IF(K68="","",RANK(K68,K64:K68,0))</f>
      </c>
    </row>
    <row r="69" spans="1:15" ht="11.25" customHeight="1" thickBot="1">
      <c r="A69" s="391"/>
      <c r="B69" s="63">
        <f>J65</f>
      </c>
      <c r="C69" s="64" t="s">
        <v>34</v>
      </c>
      <c r="D69" s="65">
        <f>H65</f>
      </c>
      <c r="E69" s="68">
        <f>J67</f>
      </c>
      <c r="F69" s="69" t="s">
        <v>34</v>
      </c>
      <c r="G69" s="65">
        <f>H67</f>
      </c>
      <c r="H69" s="345"/>
      <c r="I69" s="345"/>
      <c r="J69" s="346"/>
      <c r="K69" s="348"/>
      <c r="L69" s="353"/>
      <c r="M69" s="353"/>
      <c r="N69" s="330"/>
      <c r="O69" s="332"/>
    </row>
    <row r="70" spans="1:10" ht="9" customHeight="1" thickBot="1">
      <c r="A70" s="145"/>
      <c r="B70" s="13"/>
      <c r="C70" s="13"/>
      <c r="H70" s="55"/>
      <c r="I70" s="55"/>
      <c r="J70" s="55"/>
    </row>
    <row r="71" spans="1:15" ht="16.5" customHeight="1" thickBot="1">
      <c r="A71" s="146" t="s">
        <v>214</v>
      </c>
      <c r="B71" s="400" t="str">
        <f>A72</f>
        <v>５位－ｄ</v>
      </c>
      <c r="C71" s="393"/>
      <c r="D71" s="394"/>
      <c r="E71" s="392" t="str">
        <f>A74</f>
        <v>中島６位</v>
      </c>
      <c r="F71" s="393"/>
      <c r="G71" s="394"/>
      <c r="H71" s="392" t="str">
        <f>A76</f>
        <v>鈴与６位</v>
      </c>
      <c r="I71" s="393"/>
      <c r="J71" s="399"/>
      <c r="K71" s="15" t="s">
        <v>15</v>
      </c>
      <c r="L71" s="16" t="s">
        <v>16</v>
      </c>
      <c r="M71" s="16" t="s">
        <v>17</v>
      </c>
      <c r="N71" s="17" t="s">
        <v>18</v>
      </c>
      <c r="O71" s="18" t="s">
        <v>19</v>
      </c>
    </row>
    <row r="72" spans="1:15" ht="11.25" customHeight="1">
      <c r="A72" s="395" t="s">
        <v>240</v>
      </c>
      <c r="B72" s="362"/>
      <c r="C72" s="363"/>
      <c r="D72" s="363"/>
      <c r="E72" s="366">
        <f>IF(E73="","",(IF(E73&gt;G73,"○",(IF(E73=G73,"△",(IF(E73&lt;G73,"×",)))))))</f>
      </c>
      <c r="F72" s="367"/>
      <c r="G72" s="379"/>
      <c r="H72" s="366">
        <f>IF(H73="","",(IF(H73&gt;J73,"○",(IF(H73=J73,"△",(IF(H73&lt;J73,"×",)))))))</f>
      </c>
      <c r="I72" s="367"/>
      <c r="J72" s="403"/>
      <c r="K72" s="352">
        <f>IF(E72="","",COUNTIF(B72:J72,"○")*3+COUNTIF(B72:J72,"△")*1)</f>
      </c>
      <c r="L72" s="349">
        <f>IF(H73="","",H73+E73)</f>
      </c>
      <c r="M72" s="349">
        <f>IF(J73="","",J73+G73)</f>
      </c>
      <c r="N72" s="354">
        <f>IF(L72="","",L72-M72)</f>
      </c>
      <c r="O72" s="355">
        <f>IF(K72="","",RANK(K72,K72:K76,0))</f>
      </c>
    </row>
    <row r="73" spans="1:15" ht="11.25" customHeight="1">
      <c r="A73" s="396"/>
      <c r="B73" s="364"/>
      <c r="C73" s="365"/>
      <c r="D73" s="365"/>
      <c r="E73" s="73">
        <f>IF('２日日程'!E43="","",'２日日程'!E43)</f>
      </c>
      <c r="F73" s="59" t="s">
        <v>34</v>
      </c>
      <c r="G73" s="74">
        <f>IF('２日日程'!G43="","",'２日日程'!G43)</f>
      </c>
      <c r="H73" s="58">
        <f>IF('２日日程'!G45="","",'２日日程'!G45)</f>
      </c>
      <c r="I73" s="59" t="s">
        <v>34</v>
      </c>
      <c r="J73" s="62">
        <f>IF('２日日程'!E45="","",'２日日程'!E45)</f>
      </c>
      <c r="K73" s="380"/>
      <c r="L73" s="333"/>
      <c r="M73" s="333"/>
      <c r="N73" s="381"/>
      <c r="O73" s="331"/>
    </row>
    <row r="74" spans="1:15" ht="11.25" customHeight="1">
      <c r="A74" s="390" t="s">
        <v>227</v>
      </c>
      <c r="B74" s="385">
        <f>IF(B75="","",(IF(B75&gt;D75,"○",(IF(B75=D75,"△",(IF(B75&lt;D75,"×",)))))))</f>
      </c>
      <c r="C74" s="340"/>
      <c r="D74" s="384"/>
      <c r="E74" s="341"/>
      <c r="F74" s="342"/>
      <c r="G74" s="386"/>
      <c r="H74" s="350">
        <f>IF(H75="","",(IF(H75&gt;J75,"○",(IF(H75=J75,"△",(IF(H75&lt;J75,"×",)))))))</f>
      </c>
      <c r="I74" s="337"/>
      <c r="J74" s="351"/>
      <c r="K74" s="347">
        <f>IF(B74="","",COUNTIF(B74:J74,"○")*3+COUNTIF(B74:J74,"△")*1)</f>
      </c>
      <c r="L74" s="333">
        <f>IF(B75="","",B75+H75)</f>
      </c>
      <c r="M74" s="333">
        <f>IF(D75="","",D75+J75)</f>
      </c>
      <c r="N74" s="329">
        <f>IF(L74="","",L74-M74)</f>
      </c>
      <c r="O74" s="331">
        <f>IF(K74="","",RANK(K74,K72:K76,0))</f>
      </c>
    </row>
    <row r="75" spans="1:15" ht="11.25" customHeight="1">
      <c r="A75" s="397"/>
      <c r="B75" s="75">
        <f>G73</f>
      </c>
      <c r="C75" s="67" t="s">
        <v>34</v>
      </c>
      <c r="D75" s="60">
        <f>E73</f>
      </c>
      <c r="E75" s="387"/>
      <c r="F75" s="342"/>
      <c r="G75" s="386"/>
      <c r="H75" s="70">
        <f>IF('２日日程'!E47="","",'２日日程'!E47)</f>
      </c>
      <c r="I75" s="71" t="s">
        <v>34</v>
      </c>
      <c r="J75" s="70">
        <f>IF('２日日程'!G47="","",'２日日程'!G47)</f>
      </c>
      <c r="K75" s="347"/>
      <c r="L75" s="333"/>
      <c r="M75" s="333"/>
      <c r="N75" s="329"/>
      <c r="O75" s="331"/>
    </row>
    <row r="76" spans="1:15" ht="11.25" customHeight="1">
      <c r="A76" s="390" t="s">
        <v>228</v>
      </c>
      <c r="B76" s="336">
        <f>IF(B77="","",(IF(B77&gt;D77,"○",(IF(B77=D77,"△",(IF(B77&lt;D77,"×",)))))))</f>
      </c>
      <c r="C76" s="337"/>
      <c r="D76" s="338"/>
      <c r="E76" s="350">
        <f>IF(E77="","",(IF(E77&gt;G77,"○",(IF(E77=G77,"△",(IF(E77&lt;G77,"×",)))))))</f>
      </c>
      <c r="F76" s="337"/>
      <c r="G76" s="338"/>
      <c r="H76" s="356"/>
      <c r="I76" s="342"/>
      <c r="J76" s="343"/>
      <c r="K76" s="347">
        <f>IF(E76="","",COUNTIF(B76:J76,"○")*3+COUNTIF(B76:J76,"△")*1)</f>
      </c>
      <c r="L76" s="333">
        <f>IF(B77="","",B77+E77)</f>
      </c>
      <c r="M76" s="333">
        <f>IF(D77="","",D77+G77)</f>
      </c>
      <c r="N76" s="329">
        <f>IF(L76="","",L76-M76)</f>
      </c>
      <c r="O76" s="331">
        <f>IF(K76="","",RANK(K76,K72:K76,0))</f>
      </c>
    </row>
    <row r="77" spans="1:15" ht="11.25" customHeight="1" thickBot="1">
      <c r="A77" s="391"/>
      <c r="B77" s="63">
        <f>J73</f>
      </c>
      <c r="C77" s="64" t="s">
        <v>34</v>
      </c>
      <c r="D77" s="65">
        <f>H73</f>
      </c>
      <c r="E77" s="68">
        <f>J75</f>
      </c>
      <c r="F77" s="69" t="s">
        <v>34</v>
      </c>
      <c r="G77" s="65">
        <f>H75</f>
      </c>
      <c r="H77" s="345"/>
      <c r="I77" s="345"/>
      <c r="J77" s="346"/>
      <c r="K77" s="348"/>
      <c r="L77" s="353"/>
      <c r="M77" s="353"/>
      <c r="N77" s="330"/>
      <c r="O77" s="332"/>
    </row>
    <row r="78" spans="1:15" ht="9" customHeight="1" thickBot="1">
      <c r="A78" s="147"/>
      <c r="B78" s="103"/>
      <c r="C78" s="104"/>
      <c r="D78" s="103"/>
      <c r="E78" s="103"/>
      <c r="F78" s="105"/>
      <c r="G78" s="103"/>
      <c r="H78" s="106"/>
      <c r="I78" s="106"/>
      <c r="J78" s="106"/>
      <c r="K78" s="107"/>
      <c r="L78" s="107"/>
      <c r="M78" s="107"/>
      <c r="N78" s="107"/>
      <c r="O78" s="33"/>
    </row>
    <row r="79" spans="1:10" ht="24" customHeight="1" thickBot="1">
      <c r="A79" s="159" t="s">
        <v>216</v>
      </c>
      <c r="B79" s="413" t="s">
        <v>84</v>
      </c>
      <c r="C79" s="414"/>
      <c r="D79" s="415"/>
      <c r="E79" s="131">
        <f>'２日日程'!E49</f>
        <v>0</v>
      </c>
      <c r="F79" s="140" t="s">
        <v>66</v>
      </c>
      <c r="G79" s="132">
        <f>'２日日程'!G49</f>
        <v>0</v>
      </c>
      <c r="H79" s="416" t="s">
        <v>87</v>
      </c>
      <c r="I79" s="414"/>
      <c r="J79" s="417"/>
    </row>
  </sheetData>
  <sheetProtection/>
  <mergeCells count="256">
    <mergeCell ref="B68:D68"/>
    <mergeCell ref="E68:G68"/>
    <mergeCell ref="B74:D74"/>
    <mergeCell ref="E74:G75"/>
    <mergeCell ref="H74:J74"/>
    <mergeCell ref="B79:D79"/>
    <mergeCell ref="H79:J79"/>
    <mergeCell ref="B76:D76"/>
    <mergeCell ref="E76:G76"/>
    <mergeCell ref="H76:J77"/>
    <mergeCell ref="H66:J66"/>
    <mergeCell ref="E72:G72"/>
    <mergeCell ref="E71:G71"/>
    <mergeCell ref="H71:J71"/>
    <mergeCell ref="H64:J64"/>
    <mergeCell ref="E64:G64"/>
    <mergeCell ref="H72:J72"/>
    <mergeCell ref="H68:J69"/>
    <mergeCell ref="L66:L67"/>
    <mergeCell ref="M66:M67"/>
    <mergeCell ref="L58:L59"/>
    <mergeCell ref="K66:K67"/>
    <mergeCell ref="L64:L65"/>
    <mergeCell ref="K64:K65"/>
    <mergeCell ref="M58:M59"/>
    <mergeCell ref="N76:N77"/>
    <mergeCell ref="O76:O77"/>
    <mergeCell ref="M76:M77"/>
    <mergeCell ref="M72:M73"/>
    <mergeCell ref="N72:N73"/>
    <mergeCell ref="O72:O73"/>
    <mergeCell ref="M74:M75"/>
    <mergeCell ref="N74:N75"/>
    <mergeCell ref="O74:O75"/>
    <mergeCell ref="K68:K69"/>
    <mergeCell ref="L68:L69"/>
    <mergeCell ref="M68:M69"/>
    <mergeCell ref="K76:K77"/>
    <mergeCell ref="L76:L77"/>
    <mergeCell ref="N68:N69"/>
    <mergeCell ref="K72:K73"/>
    <mergeCell ref="L72:L73"/>
    <mergeCell ref="K74:K75"/>
    <mergeCell ref="L74:L75"/>
    <mergeCell ref="N58:N59"/>
    <mergeCell ref="O68:O69"/>
    <mergeCell ref="O58:O59"/>
    <mergeCell ref="M64:M65"/>
    <mergeCell ref="N64:N65"/>
    <mergeCell ref="N66:N67"/>
    <mergeCell ref="O66:O67"/>
    <mergeCell ref="O64:O65"/>
    <mergeCell ref="O36:O37"/>
    <mergeCell ref="B38:D38"/>
    <mergeCell ref="E38:G39"/>
    <mergeCell ref="H38:J38"/>
    <mergeCell ref="K38:K39"/>
    <mergeCell ref="L38:L39"/>
    <mergeCell ref="N38:N39"/>
    <mergeCell ref="O38:O39"/>
    <mergeCell ref="M36:M37"/>
    <mergeCell ref="N36:N37"/>
    <mergeCell ref="O40:O41"/>
    <mergeCell ref="L50:L51"/>
    <mergeCell ref="M50:M51"/>
    <mergeCell ref="N50:N51"/>
    <mergeCell ref="O50:O51"/>
    <mergeCell ref="L46:L47"/>
    <mergeCell ref="M46:M47"/>
    <mergeCell ref="N40:N41"/>
    <mergeCell ref="N46:N47"/>
    <mergeCell ref="M40:M41"/>
    <mergeCell ref="O46:O47"/>
    <mergeCell ref="L48:L49"/>
    <mergeCell ref="M48:M49"/>
    <mergeCell ref="N48:N49"/>
    <mergeCell ref="O48:O49"/>
    <mergeCell ref="E56:G57"/>
    <mergeCell ref="O54:O55"/>
    <mergeCell ref="K50:K51"/>
    <mergeCell ref="M54:M55"/>
    <mergeCell ref="O56:O57"/>
    <mergeCell ref="B48:D48"/>
    <mergeCell ref="N56:N57"/>
    <mergeCell ref="H54:J54"/>
    <mergeCell ref="N54:N55"/>
    <mergeCell ref="L56:L57"/>
    <mergeCell ref="H56:J56"/>
    <mergeCell ref="K56:K57"/>
    <mergeCell ref="M56:M57"/>
    <mergeCell ref="L54:L55"/>
    <mergeCell ref="K48:K49"/>
    <mergeCell ref="K46:K47"/>
    <mergeCell ref="K54:K55"/>
    <mergeCell ref="K58:K59"/>
    <mergeCell ref="E54:G54"/>
    <mergeCell ref="E46:G46"/>
    <mergeCell ref="H46:J46"/>
    <mergeCell ref="A72:A73"/>
    <mergeCell ref="A74:A75"/>
    <mergeCell ref="A64:A65"/>
    <mergeCell ref="B63:D63"/>
    <mergeCell ref="E58:G58"/>
    <mergeCell ref="H58:J59"/>
    <mergeCell ref="B61:D61"/>
    <mergeCell ref="H61:J61"/>
    <mergeCell ref="E63:G63"/>
    <mergeCell ref="H63:J63"/>
    <mergeCell ref="A46:A47"/>
    <mergeCell ref="A48:A49"/>
    <mergeCell ref="B58:D58"/>
    <mergeCell ref="E66:G67"/>
    <mergeCell ref="E48:G49"/>
    <mergeCell ref="H48:J48"/>
    <mergeCell ref="E53:G53"/>
    <mergeCell ref="H53:J53"/>
    <mergeCell ref="E50:G50"/>
    <mergeCell ref="H50:J51"/>
    <mergeCell ref="A56:A57"/>
    <mergeCell ref="A58:A59"/>
    <mergeCell ref="B46:D47"/>
    <mergeCell ref="B50:D50"/>
    <mergeCell ref="A76:A77"/>
    <mergeCell ref="B56:D56"/>
    <mergeCell ref="B66:D66"/>
    <mergeCell ref="B72:D73"/>
    <mergeCell ref="A68:A69"/>
    <mergeCell ref="B71:D71"/>
    <mergeCell ref="B45:D45"/>
    <mergeCell ref="B43:D43"/>
    <mergeCell ref="B40:D40"/>
    <mergeCell ref="B36:D37"/>
    <mergeCell ref="A66:A67"/>
    <mergeCell ref="B54:D55"/>
    <mergeCell ref="B53:D53"/>
    <mergeCell ref="B64:D65"/>
    <mergeCell ref="A50:A51"/>
    <mergeCell ref="A54:A55"/>
    <mergeCell ref="H36:J36"/>
    <mergeCell ref="K36:K37"/>
    <mergeCell ref="H40:J41"/>
    <mergeCell ref="A36:A37"/>
    <mergeCell ref="A38:A39"/>
    <mergeCell ref="A40:A41"/>
    <mergeCell ref="K40:K41"/>
    <mergeCell ref="L32:L33"/>
    <mergeCell ref="M32:M33"/>
    <mergeCell ref="N32:N33"/>
    <mergeCell ref="L36:L37"/>
    <mergeCell ref="L40:L41"/>
    <mergeCell ref="E45:G45"/>
    <mergeCell ref="H45:J45"/>
    <mergeCell ref="H43:J43"/>
    <mergeCell ref="E40:G40"/>
    <mergeCell ref="E36:G36"/>
    <mergeCell ref="B27:D27"/>
    <mergeCell ref="E27:G27"/>
    <mergeCell ref="B28:D29"/>
    <mergeCell ref="E28:G28"/>
    <mergeCell ref="M38:M39"/>
    <mergeCell ref="O32:O33"/>
    <mergeCell ref="B35:D35"/>
    <mergeCell ref="E35:G35"/>
    <mergeCell ref="H35:J35"/>
    <mergeCell ref="H32:J33"/>
    <mergeCell ref="L28:L29"/>
    <mergeCell ref="M28:M29"/>
    <mergeCell ref="A30:A31"/>
    <mergeCell ref="A32:A33"/>
    <mergeCell ref="A28:A29"/>
    <mergeCell ref="B32:D32"/>
    <mergeCell ref="E32:G32"/>
    <mergeCell ref="H28:J28"/>
    <mergeCell ref="K28:K29"/>
    <mergeCell ref="K32:K33"/>
    <mergeCell ref="O20:O21"/>
    <mergeCell ref="O22:O23"/>
    <mergeCell ref="K20:K21"/>
    <mergeCell ref="L20:L21"/>
    <mergeCell ref="M20:M21"/>
    <mergeCell ref="N20:N21"/>
    <mergeCell ref="N28:N29"/>
    <mergeCell ref="O28:O29"/>
    <mergeCell ref="B30:D30"/>
    <mergeCell ref="E30:G31"/>
    <mergeCell ref="H30:J30"/>
    <mergeCell ref="K30:K31"/>
    <mergeCell ref="L30:L31"/>
    <mergeCell ref="M30:M31"/>
    <mergeCell ref="N30:N31"/>
    <mergeCell ref="O30:O31"/>
    <mergeCell ref="M18:M19"/>
    <mergeCell ref="N18:N19"/>
    <mergeCell ref="K22:K23"/>
    <mergeCell ref="L22:L23"/>
    <mergeCell ref="M22:M23"/>
    <mergeCell ref="N22:N23"/>
    <mergeCell ref="A22:A23"/>
    <mergeCell ref="H27:J27"/>
    <mergeCell ref="K18:K19"/>
    <mergeCell ref="L18:L19"/>
    <mergeCell ref="B25:D25"/>
    <mergeCell ref="H25:J25"/>
    <mergeCell ref="K25:L25"/>
    <mergeCell ref="E22:G22"/>
    <mergeCell ref="H22:J23"/>
    <mergeCell ref="B18:D19"/>
    <mergeCell ref="B22:D22"/>
    <mergeCell ref="E18:G18"/>
    <mergeCell ref="H18:J18"/>
    <mergeCell ref="H20:J20"/>
    <mergeCell ref="B20:D20"/>
    <mergeCell ref="E20:G21"/>
    <mergeCell ref="A18:A19"/>
    <mergeCell ref="N12:N13"/>
    <mergeCell ref="O12:O13"/>
    <mergeCell ref="K14:K15"/>
    <mergeCell ref="L14:L15"/>
    <mergeCell ref="M14:M15"/>
    <mergeCell ref="N14:N15"/>
    <mergeCell ref="O14:O15"/>
    <mergeCell ref="O18:O19"/>
    <mergeCell ref="H17:J17"/>
    <mergeCell ref="B17:D17"/>
    <mergeCell ref="E17:G17"/>
    <mergeCell ref="B14:D14"/>
    <mergeCell ref="E14:G14"/>
    <mergeCell ref="A1:O1"/>
    <mergeCell ref="A2:O2"/>
    <mergeCell ref="A3:O3"/>
    <mergeCell ref="A4:O4"/>
    <mergeCell ref="L12:L13"/>
    <mergeCell ref="M12:M13"/>
    <mergeCell ref="A20:A21"/>
    <mergeCell ref="O10:O11"/>
    <mergeCell ref="K12:K13"/>
    <mergeCell ref="A5:O5"/>
    <mergeCell ref="A6:O6"/>
    <mergeCell ref="H12:J12"/>
    <mergeCell ref="H14:J15"/>
    <mergeCell ref="E10:G10"/>
    <mergeCell ref="H10:J10"/>
    <mergeCell ref="B12:D12"/>
    <mergeCell ref="H9:J9"/>
    <mergeCell ref="B9:D9"/>
    <mergeCell ref="A7:O7"/>
    <mergeCell ref="K10:K11"/>
    <mergeCell ref="L10:L11"/>
    <mergeCell ref="M10:M11"/>
    <mergeCell ref="N10:N11"/>
    <mergeCell ref="A14:A15"/>
    <mergeCell ref="E9:G9"/>
    <mergeCell ref="E12:G13"/>
    <mergeCell ref="A10:A11"/>
    <mergeCell ref="B10:D11"/>
    <mergeCell ref="A12:A13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9">
      <selection activeCell="A20" sqref="A20"/>
    </sheetView>
  </sheetViews>
  <sheetFormatPr defaultColWidth="9.00390625" defaultRowHeight="13.5"/>
  <cols>
    <col min="1" max="1" width="4.625" style="0" customWidth="1"/>
    <col min="3" max="3" width="4.625" style="0" customWidth="1"/>
    <col min="4" max="4" width="17.625" style="0" customWidth="1"/>
    <col min="5" max="5" width="4.625" style="0" customWidth="1"/>
    <col min="6" max="6" width="3.625" style="0" customWidth="1"/>
    <col min="7" max="7" width="4.625" style="0" customWidth="1"/>
    <col min="8" max="8" width="17.625" style="0" customWidth="1"/>
    <col min="9" max="12" width="8.625" style="0" customWidth="1"/>
  </cols>
  <sheetData>
    <row r="1" spans="1:12" ht="3.75" customHeight="1">
      <c r="A1" s="281"/>
      <c r="B1" s="281"/>
      <c r="C1" s="281"/>
      <c r="D1" s="281"/>
      <c r="E1" s="281"/>
      <c r="F1" s="281"/>
      <c r="G1" s="281"/>
      <c r="H1" s="281"/>
      <c r="I1" s="266"/>
      <c r="J1" s="266"/>
      <c r="K1" s="266"/>
      <c r="L1" s="266"/>
    </row>
    <row r="2" spans="1:12" ht="2.2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8.2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ht="18.75">
      <c r="A4" s="321" t="s">
        <v>24</v>
      </c>
      <c r="B4" s="321"/>
      <c r="C4" s="321"/>
      <c r="D4" s="321"/>
      <c r="E4" s="321"/>
      <c r="F4" s="321"/>
      <c r="G4" s="321"/>
      <c r="H4" s="321"/>
      <c r="I4" s="441"/>
      <c r="J4" s="441"/>
      <c r="K4" s="441"/>
      <c r="L4" s="441"/>
    </row>
    <row r="5" spans="1:12" ht="8.25" customHeight="1">
      <c r="A5" s="264"/>
      <c r="B5" s="264"/>
      <c r="C5" s="264"/>
      <c r="D5" s="264"/>
      <c r="E5" s="264"/>
      <c r="F5" s="264"/>
      <c r="G5" s="264"/>
      <c r="H5" s="264"/>
      <c r="I5" s="265"/>
      <c r="J5" s="265"/>
      <c r="K5" s="265"/>
      <c r="L5" s="265"/>
    </row>
    <row r="6" spans="1:12" ht="2.2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</row>
    <row r="7" spans="1:12" ht="3.75" customHeight="1">
      <c r="A7" s="289"/>
      <c r="B7" s="289"/>
      <c r="C7" s="289"/>
      <c r="D7" s="289"/>
      <c r="E7" s="289"/>
      <c r="F7" s="289"/>
      <c r="G7" s="289"/>
      <c r="H7" s="289"/>
      <c r="I7" s="266"/>
      <c r="J7" s="266"/>
      <c r="K7" s="266"/>
      <c r="L7" s="266"/>
    </row>
    <row r="8" ht="14.25" thickBot="1">
      <c r="B8" s="160" t="s">
        <v>62</v>
      </c>
    </row>
    <row r="9" spans="1:12" ht="19.5" customHeight="1" thickBot="1">
      <c r="A9" s="146" t="s">
        <v>7</v>
      </c>
      <c r="B9" s="141" t="s">
        <v>20</v>
      </c>
      <c r="C9" s="4"/>
      <c r="D9" s="448" t="s">
        <v>9</v>
      </c>
      <c r="E9" s="448"/>
      <c r="F9" s="448"/>
      <c r="G9" s="374"/>
      <c r="H9" s="449"/>
      <c r="I9" s="2" t="s">
        <v>10</v>
      </c>
      <c r="J9" s="448" t="s">
        <v>6</v>
      </c>
      <c r="K9" s="448"/>
      <c r="L9" s="5" t="s">
        <v>11</v>
      </c>
    </row>
    <row r="10" spans="1:12" ht="19.5" customHeight="1" thickBot="1">
      <c r="A10" s="447" t="s">
        <v>241</v>
      </c>
      <c r="B10" s="149" t="s">
        <v>26</v>
      </c>
      <c r="C10" s="6" t="s">
        <v>44</v>
      </c>
      <c r="D10" s="154" t="str">
        <f>'2日組合'!A10:A11</f>
        <v>蛇塚１位</v>
      </c>
      <c r="E10" s="78"/>
      <c r="F10" s="35" t="s">
        <v>70</v>
      </c>
      <c r="G10" s="78"/>
      <c r="H10" s="154" t="str">
        <f>'2日組合'!E9</f>
        <v>草薙１位</v>
      </c>
      <c r="I10" s="24" t="s">
        <v>31</v>
      </c>
      <c r="J10" s="28" t="s">
        <v>74</v>
      </c>
      <c r="K10" s="29" t="s">
        <v>74</v>
      </c>
      <c r="L10" s="43" t="s">
        <v>68</v>
      </c>
    </row>
    <row r="11" spans="1:12" ht="19.5" customHeight="1" thickBot="1">
      <c r="A11" s="447"/>
      <c r="B11" s="150" t="s">
        <v>53</v>
      </c>
      <c r="C11" s="7" t="s">
        <v>45</v>
      </c>
      <c r="D11" s="154" t="str">
        <f>'2日組合'!A18</f>
        <v>中島１位</v>
      </c>
      <c r="E11" s="76"/>
      <c r="F11" s="37" t="s">
        <v>71</v>
      </c>
      <c r="G11" s="76"/>
      <c r="H11" s="172" t="str">
        <f>'2日組合'!E17</f>
        <v>鈴与１位</v>
      </c>
      <c r="I11" s="25" t="s">
        <v>31</v>
      </c>
      <c r="J11" s="28" t="s">
        <v>74</v>
      </c>
      <c r="K11" s="29" t="s">
        <v>74</v>
      </c>
      <c r="L11" s="44" t="s">
        <v>68</v>
      </c>
    </row>
    <row r="12" spans="1:12" ht="19.5" customHeight="1" thickBot="1">
      <c r="A12" s="447"/>
      <c r="B12" s="150" t="s">
        <v>54</v>
      </c>
      <c r="C12" s="7" t="s">
        <v>46</v>
      </c>
      <c r="D12" s="9" t="str">
        <f>'2日組合'!A14</f>
        <v>２位－ａ</v>
      </c>
      <c r="E12" s="76"/>
      <c r="F12" s="37" t="s">
        <v>72</v>
      </c>
      <c r="G12" s="76"/>
      <c r="H12" s="10" t="str">
        <f>'2日組合'!B9</f>
        <v>蛇塚１位</v>
      </c>
      <c r="I12" s="25" t="s">
        <v>31</v>
      </c>
      <c r="J12" s="28" t="s">
        <v>74</v>
      </c>
      <c r="K12" s="29" t="s">
        <v>74</v>
      </c>
      <c r="L12" s="44" t="s">
        <v>68</v>
      </c>
    </row>
    <row r="13" spans="1:12" ht="19.5" customHeight="1" thickBot="1">
      <c r="A13" s="447"/>
      <c r="B13" s="150" t="s">
        <v>55</v>
      </c>
      <c r="C13" s="7" t="s">
        <v>47</v>
      </c>
      <c r="D13" s="9" t="str">
        <f>'2日組合'!A22</f>
        <v>２位－ｂ</v>
      </c>
      <c r="E13" s="76"/>
      <c r="F13" s="37" t="s">
        <v>73</v>
      </c>
      <c r="G13" s="76"/>
      <c r="H13" s="155" t="str">
        <f>'2日組合'!B17</f>
        <v>中島１位</v>
      </c>
      <c r="I13" s="25" t="s">
        <v>31</v>
      </c>
      <c r="J13" s="28" t="s">
        <v>74</v>
      </c>
      <c r="K13" s="29" t="s">
        <v>74</v>
      </c>
      <c r="L13" s="44" t="s">
        <v>68</v>
      </c>
    </row>
    <row r="14" spans="1:12" ht="19.5" customHeight="1" thickBot="1">
      <c r="A14" s="447"/>
      <c r="B14" s="150" t="s">
        <v>56</v>
      </c>
      <c r="C14" s="7" t="s">
        <v>46</v>
      </c>
      <c r="D14" s="9" t="str">
        <f>'2日組合'!A12</f>
        <v>草薙１位</v>
      </c>
      <c r="E14" s="76"/>
      <c r="F14" s="37" t="s">
        <v>73</v>
      </c>
      <c r="G14" s="76"/>
      <c r="H14" s="155" t="str">
        <f>'2日組合'!H9:J9</f>
        <v>２位－ａ</v>
      </c>
      <c r="I14" s="25" t="s">
        <v>31</v>
      </c>
      <c r="J14" s="28" t="s">
        <v>74</v>
      </c>
      <c r="K14" s="29" t="s">
        <v>74</v>
      </c>
      <c r="L14" s="44" t="s">
        <v>68</v>
      </c>
    </row>
    <row r="15" spans="1:12" ht="19.5" customHeight="1" thickBot="1">
      <c r="A15" s="447"/>
      <c r="B15" s="151" t="s">
        <v>57</v>
      </c>
      <c r="C15" s="53" t="s">
        <v>47</v>
      </c>
      <c r="D15" s="156" t="str">
        <f>'2日組合'!A20</f>
        <v>鈴与１位</v>
      </c>
      <c r="E15" s="138"/>
      <c r="F15" s="40" t="s">
        <v>73</v>
      </c>
      <c r="G15" s="138"/>
      <c r="H15" s="155" t="str">
        <f>'2日組合'!H17:J17</f>
        <v>２位－ｂ</v>
      </c>
      <c r="I15" s="133" t="s">
        <v>31</v>
      </c>
      <c r="J15" s="54" t="s">
        <v>74</v>
      </c>
      <c r="K15" s="108" t="s">
        <v>74</v>
      </c>
      <c r="L15" s="95" t="s">
        <v>68</v>
      </c>
    </row>
    <row r="16" spans="1:12" ht="9.75" customHeight="1" thickBot="1">
      <c r="A16" s="447"/>
      <c r="B16" s="433" t="s">
        <v>58</v>
      </c>
      <c r="C16" s="435"/>
      <c r="D16" s="442" t="s">
        <v>48</v>
      </c>
      <c r="E16" s="443"/>
      <c r="F16" s="444"/>
      <c r="G16" s="444"/>
      <c r="H16" s="445"/>
      <c r="I16" s="425" t="s">
        <v>30</v>
      </c>
      <c r="J16" s="418" t="s">
        <v>31</v>
      </c>
      <c r="K16" s="420" t="s">
        <v>31</v>
      </c>
      <c r="L16" s="422" t="s">
        <v>68</v>
      </c>
    </row>
    <row r="17" spans="1:12" ht="19.5" customHeight="1" thickBot="1">
      <c r="A17" s="447"/>
      <c r="B17" s="434"/>
      <c r="C17" s="436"/>
      <c r="D17" s="19" t="str">
        <f>'2日組合'!M25</f>
        <v>Ａ2位</v>
      </c>
      <c r="E17" s="77"/>
      <c r="F17" s="37" t="s">
        <v>13</v>
      </c>
      <c r="G17" s="77"/>
      <c r="H17" s="139" t="str">
        <f>'2日組合'!O25</f>
        <v>Ｂ2位</v>
      </c>
      <c r="I17" s="426"/>
      <c r="J17" s="419"/>
      <c r="K17" s="421"/>
      <c r="L17" s="423"/>
    </row>
    <row r="18" spans="1:12" ht="9.75" customHeight="1" thickBot="1">
      <c r="A18" s="447"/>
      <c r="B18" s="450" t="s">
        <v>59</v>
      </c>
      <c r="C18" s="438"/>
      <c r="D18" s="429" t="s">
        <v>49</v>
      </c>
      <c r="E18" s="430"/>
      <c r="F18" s="431"/>
      <c r="G18" s="431"/>
      <c r="H18" s="432"/>
      <c r="I18" s="446" t="s">
        <v>30</v>
      </c>
      <c r="J18" s="427" t="s">
        <v>31</v>
      </c>
      <c r="K18" s="428" t="s">
        <v>31</v>
      </c>
      <c r="L18" s="439" t="s">
        <v>31</v>
      </c>
    </row>
    <row r="19" spans="1:12" ht="20.25" customHeight="1" thickBot="1">
      <c r="A19" s="447"/>
      <c r="B19" s="434"/>
      <c r="C19" s="436"/>
      <c r="D19" s="22" t="str">
        <f>'2日組合'!B25</f>
        <v>１位パートＡ1位</v>
      </c>
      <c r="E19" s="152"/>
      <c r="F19" s="153" t="s">
        <v>29</v>
      </c>
      <c r="G19" s="152"/>
      <c r="H19" s="23" t="str">
        <f>'2日組合'!H25</f>
        <v>1位パートＢ1位</v>
      </c>
      <c r="I19" s="426"/>
      <c r="J19" s="419"/>
      <c r="K19" s="421"/>
      <c r="L19" s="440"/>
    </row>
    <row r="20" ht="18" customHeight="1" thickBot="1">
      <c r="B20" s="115" t="s">
        <v>63</v>
      </c>
    </row>
    <row r="21" spans="1:12" ht="19.5" customHeight="1" thickBot="1">
      <c r="A21" s="146" t="s">
        <v>7</v>
      </c>
      <c r="B21" s="141" t="s">
        <v>20</v>
      </c>
      <c r="C21" s="4" t="s">
        <v>19</v>
      </c>
      <c r="D21" s="374" t="s">
        <v>9</v>
      </c>
      <c r="E21" s="369"/>
      <c r="F21" s="369"/>
      <c r="G21" s="369"/>
      <c r="H21" s="375"/>
      <c r="I21" s="2" t="s">
        <v>10</v>
      </c>
      <c r="J21" s="374" t="s">
        <v>6</v>
      </c>
      <c r="K21" s="378"/>
      <c r="L21" s="5" t="s">
        <v>11</v>
      </c>
    </row>
    <row r="22" spans="1:12" ht="19.5" customHeight="1" thickBot="1">
      <c r="A22" s="452" t="s">
        <v>116</v>
      </c>
      <c r="B22" s="149" t="s">
        <v>26</v>
      </c>
      <c r="C22" s="6" t="s">
        <v>44</v>
      </c>
      <c r="D22" s="154" t="str">
        <f>'2日組合'!A28</f>
        <v>２位－ｃ</v>
      </c>
      <c r="E22" s="78"/>
      <c r="F22" s="35" t="s">
        <v>21</v>
      </c>
      <c r="G22" s="78"/>
      <c r="H22" s="154" t="str">
        <f>'2日組合'!E27</f>
        <v>蛇塚３位</v>
      </c>
      <c r="I22" s="24" t="s">
        <v>31</v>
      </c>
      <c r="J22" s="28" t="s">
        <v>74</v>
      </c>
      <c r="K22" s="29" t="s">
        <v>74</v>
      </c>
      <c r="L22" s="43" t="s">
        <v>68</v>
      </c>
    </row>
    <row r="23" spans="1:12" ht="19.5" customHeight="1" thickBot="1">
      <c r="A23" s="452"/>
      <c r="B23" s="150" t="s">
        <v>53</v>
      </c>
      <c r="C23" s="7" t="s">
        <v>45</v>
      </c>
      <c r="D23" s="154" t="str">
        <f>'2日組合'!A36</f>
        <v>２位－ｄ</v>
      </c>
      <c r="E23" s="76"/>
      <c r="F23" s="37" t="s">
        <v>22</v>
      </c>
      <c r="G23" s="76"/>
      <c r="H23" s="154" t="str">
        <f>'2日組合'!E35</f>
        <v>中島３位</v>
      </c>
      <c r="I23" s="26" t="s">
        <v>31</v>
      </c>
      <c r="J23" s="28" t="s">
        <v>74</v>
      </c>
      <c r="K23" s="29" t="s">
        <v>74</v>
      </c>
      <c r="L23" s="44" t="s">
        <v>68</v>
      </c>
    </row>
    <row r="24" spans="1:12" ht="19.5" customHeight="1" thickBot="1">
      <c r="A24" s="452"/>
      <c r="B24" s="150" t="s">
        <v>54</v>
      </c>
      <c r="C24" s="7" t="s">
        <v>46</v>
      </c>
      <c r="D24" s="154" t="str">
        <f>'2日組合'!A32</f>
        <v>草薙３位</v>
      </c>
      <c r="E24" s="76"/>
      <c r="F24" s="37" t="s">
        <v>23</v>
      </c>
      <c r="G24" s="76"/>
      <c r="H24" s="10" t="str">
        <f>'2日組合'!B27</f>
        <v>２位－ｃ</v>
      </c>
      <c r="I24" s="25" t="s">
        <v>31</v>
      </c>
      <c r="J24" s="28" t="s">
        <v>74</v>
      </c>
      <c r="K24" s="29" t="s">
        <v>74</v>
      </c>
      <c r="L24" s="44" t="s">
        <v>68</v>
      </c>
    </row>
    <row r="25" spans="1:12" ht="19.5" customHeight="1" thickBot="1">
      <c r="A25" s="452"/>
      <c r="B25" s="150" t="s">
        <v>55</v>
      </c>
      <c r="C25" s="7" t="s">
        <v>47</v>
      </c>
      <c r="D25" s="154" t="str">
        <f>'2日組合'!A40</f>
        <v>鈴与３位</v>
      </c>
      <c r="E25" s="76"/>
      <c r="F25" s="37" t="s">
        <v>23</v>
      </c>
      <c r="G25" s="76"/>
      <c r="H25" s="155" t="str">
        <f>'2日組合'!B35</f>
        <v>２位－ｄ</v>
      </c>
      <c r="I25" s="25" t="s">
        <v>31</v>
      </c>
      <c r="J25" s="28" t="s">
        <v>74</v>
      </c>
      <c r="K25" s="29" t="s">
        <v>74</v>
      </c>
      <c r="L25" s="44" t="s">
        <v>68</v>
      </c>
    </row>
    <row r="26" spans="1:12" ht="19.5" customHeight="1" thickBot="1">
      <c r="A26" s="452"/>
      <c r="B26" s="150" t="s">
        <v>56</v>
      </c>
      <c r="C26" s="7" t="s">
        <v>46</v>
      </c>
      <c r="D26" s="154" t="str">
        <f>'2日組合'!A30</f>
        <v>蛇塚３位</v>
      </c>
      <c r="E26" s="76"/>
      <c r="F26" s="37" t="s">
        <v>76</v>
      </c>
      <c r="G26" s="76"/>
      <c r="H26" s="155" t="str">
        <f>'2日組合'!H27:J27</f>
        <v>草薙３位</v>
      </c>
      <c r="I26" s="26" t="s">
        <v>31</v>
      </c>
      <c r="J26" s="28" t="s">
        <v>74</v>
      </c>
      <c r="K26" s="29" t="s">
        <v>74</v>
      </c>
      <c r="L26" s="44" t="s">
        <v>68</v>
      </c>
    </row>
    <row r="27" spans="1:12" ht="19.5" customHeight="1" thickBot="1">
      <c r="A27" s="452"/>
      <c r="B27" s="151" t="s">
        <v>57</v>
      </c>
      <c r="C27" s="53" t="s">
        <v>47</v>
      </c>
      <c r="D27" s="156" t="str">
        <f>'2日組合'!A38</f>
        <v>中島３位</v>
      </c>
      <c r="E27" s="138"/>
      <c r="F27" s="40" t="s">
        <v>22</v>
      </c>
      <c r="G27" s="138"/>
      <c r="H27" s="155" t="str">
        <f>'2日組合'!H35:J35</f>
        <v>鈴与３位</v>
      </c>
      <c r="I27" s="56" t="s">
        <v>31</v>
      </c>
      <c r="J27" s="54" t="s">
        <v>74</v>
      </c>
      <c r="K27" s="108" t="s">
        <v>74</v>
      </c>
      <c r="L27" s="95" t="s">
        <v>68</v>
      </c>
    </row>
    <row r="28" spans="1:12" ht="9.75" customHeight="1" thickBot="1">
      <c r="A28" s="452"/>
      <c r="B28" s="433" t="s">
        <v>58</v>
      </c>
      <c r="C28" s="435"/>
      <c r="D28" s="429" t="s">
        <v>50</v>
      </c>
      <c r="E28" s="430"/>
      <c r="F28" s="431"/>
      <c r="G28" s="431"/>
      <c r="H28" s="432"/>
      <c r="I28" s="425" t="s">
        <v>30</v>
      </c>
      <c r="J28" s="418" t="s">
        <v>31</v>
      </c>
      <c r="K28" s="420" t="s">
        <v>31</v>
      </c>
      <c r="L28" s="422" t="s">
        <v>68</v>
      </c>
    </row>
    <row r="29" spans="1:12" ht="20.25" customHeight="1" thickBot="1">
      <c r="A29" s="452"/>
      <c r="B29" s="434"/>
      <c r="C29" s="436"/>
      <c r="D29" s="22" t="str">
        <f>'2日組合'!B43</f>
        <v>2位パートＡ1位</v>
      </c>
      <c r="E29" s="152"/>
      <c r="F29" s="153" t="s">
        <v>29</v>
      </c>
      <c r="G29" s="152"/>
      <c r="H29" s="23" t="str">
        <f>'2日組合'!H43:J43</f>
        <v>2位パートＢ1位</v>
      </c>
      <c r="I29" s="426"/>
      <c r="J29" s="419"/>
      <c r="K29" s="421"/>
      <c r="L29" s="423"/>
    </row>
    <row r="30" spans="1:12" ht="20.25" customHeight="1" thickBot="1">
      <c r="A30" s="111"/>
      <c r="B30" s="161" t="s">
        <v>64</v>
      </c>
      <c r="C30" s="112"/>
      <c r="D30" s="110"/>
      <c r="E30" s="109"/>
      <c r="F30" s="110"/>
      <c r="G30" s="109"/>
      <c r="H30" s="110"/>
      <c r="I30" s="112"/>
      <c r="J30" s="112"/>
      <c r="K30" s="112"/>
      <c r="L30" s="113"/>
    </row>
    <row r="31" spans="1:12" ht="19.5" customHeight="1" thickBot="1">
      <c r="A31" s="146" t="s">
        <v>7</v>
      </c>
      <c r="B31" s="141" t="s">
        <v>20</v>
      </c>
      <c r="C31" s="4" t="s">
        <v>19</v>
      </c>
      <c r="D31" s="374" t="s">
        <v>9</v>
      </c>
      <c r="E31" s="369"/>
      <c r="F31" s="369"/>
      <c r="G31" s="369"/>
      <c r="H31" s="375"/>
      <c r="I31" s="2" t="s">
        <v>10</v>
      </c>
      <c r="J31" s="374" t="s">
        <v>6</v>
      </c>
      <c r="K31" s="378"/>
      <c r="L31" s="5" t="s">
        <v>11</v>
      </c>
    </row>
    <row r="32" spans="1:12" ht="19.5" customHeight="1" thickBot="1">
      <c r="A32" s="447" t="s">
        <v>102</v>
      </c>
      <c r="B32" s="149" t="s">
        <v>26</v>
      </c>
      <c r="C32" s="6" t="s">
        <v>44</v>
      </c>
      <c r="D32" s="154" t="str">
        <f>'2日組合'!A46</f>
        <v>蛇塚４位</v>
      </c>
      <c r="E32" s="78"/>
      <c r="F32" s="35" t="s">
        <v>21</v>
      </c>
      <c r="G32" s="78"/>
      <c r="H32" s="154" t="str">
        <f>'2日組合'!E45</f>
        <v>草薙４位</v>
      </c>
      <c r="I32" s="24" t="s">
        <v>31</v>
      </c>
      <c r="J32" s="28" t="s">
        <v>74</v>
      </c>
      <c r="K32" s="29" t="s">
        <v>74</v>
      </c>
      <c r="L32" s="43" t="s">
        <v>68</v>
      </c>
    </row>
    <row r="33" spans="1:12" ht="19.5" customHeight="1" thickBot="1">
      <c r="A33" s="447"/>
      <c r="B33" s="150" t="s">
        <v>53</v>
      </c>
      <c r="C33" s="7" t="s">
        <v>45</v>
      </c>
      <c r="D33" s="154" t="str">
        <f>'2日組合'!A54</f>
        <v>中島４位</v>
      </c>
      <c r="E33" s="76"/>
      <c r="F33" s="37" t="s">
        <v>22</v>
      </c>
      <c r="G33" s="76"/>
      <c r="H33" s="154" t="str">
        <f>'2日組合'!E53</f>
        <v>鈴与４位</v>
      </c>
      <c r="I33" s="25" t="s">
        <v>31</v>
      </c>
      <c r="J33" s="28" t="s">
        <v>74</v>
      </c>
      <c r="K33" s="29" t="s">
        <v>74</v>
      </c>
      <c r="L33" s="44" t="s">
        <v>68</v>
      </c>
    </row>
    <row r="34" spans="1:12" ht="19.5" customHeight="1" thickBot="1">
      <c r="A34" s="447"/>
      <c r="B34" s="150" t="s">
        <v>54</v>
      </c>
      <c r="C34" s="7" t="s">
        <v>46</v>
      </c>
      <c r="D34" s="154" t="str">
        <f>'2日組合'!A50</f>
        <v>５位－ａ</v>
      </c>
      <c r="E34" s="76"/>
      <c r="F34" s="37" t="s">
        <v>23</v>
      </c>
      <c r="G34" s="76"/>
      <c r="H34" s="10" t="str">
        <f>'2日組合'!B45</f>
        <v>蛇塚４位</v>
      </c>
      <c r="I34" s="25" t="s">
        <v>31</v>
      </c>
      <c r="J34" s="28" t="s">
        <v>74</v>
      </c>
      <c r="K34" s="29" t="s">
        <v>74</v>
      </c>
      <c r="L34" s="44" t="s">
        <v>68</v>
      </c>
    </row>
    <row r="35" spans="1:12" ht="19.5" customHeight="1" thickBot="1">
      <c r="A35" s="447"/>
      <c r="B35" s="150" t="s">
        <v>55</v>
      </c>
      <c r="C35" s="7" t="s">
        <v>47</v>
      </c>
      <c r="D35" s="154" t="str">
        <f>'2日組合'!A58</f>
        <v>５位－ｂ</v>
      </c>
      <c r="E35" s="76"/>
      <c r="F35" s="37" t="s">
        <v>23</v>
      </c>
      <c r="G35" s="76"/>
      <c r="H35" s="155" t="str">
        <f>'2日組合'!B53</f>
        <v>中島４位</v>
      </c>
      <c r="I35" s="27" t="s">
        <v>31</v>
      </c>
      <c r="J35" s="28" t="s">
        <v>74</v>
      </c>
      <c r="K35" s="29" t="s">
        <v>74</v>
      </c>
      <c r="L35" s="44" t="s">
        <v>68</v>
      </c>
    </row>
    <row r="36" spans="1:12" ht="19.5" customHeight="1" thickBot="1">
      <c r="A36" s="447"/>
      <c r="B36" s="150" t="s">
        <v>56</v>
      </c>
      <c r="C36" s="7" t="s">
        <v>46</v>
      </c>
      <c r="D36" s="154" t="str">
        <f>'2日組合'!A48</f>
        <v>草薙４位</v>
      </c>
      <c r="E36" s="76"/>
      <c r="F36" s="37" t="s">
        <v>23</v>
      </c>
      <c r="G36" s="76"/>
      <c r="H36" s="155" t="str">
        <f>'2日組合'!H45:J45</f>
        <v>５位－ａ</v>
      </c>
      <c r="I36" s="25" t="s">
        <v>31</v>
      </c>
      <c r="J36" s="28" t="s">
        <v>74</v>
      </c>
      <c r="K36" s="29" t="s">
        <v>74</v>
      </c>
      <c r="L36" s="44" t="s">
        <v>68</v>
      </c>
    </row>
    <row r="37" spans="1:12" ht="19.5" customHeight="1" thickBot="1">
      <c r="A37" s="447"/>
      <c r="B37" s="151" t="s">
        <v>57</v>
      </c>
      <c r="C37" s="53" t="s">
        <v>47</v>
      </c>
      <c r="D37" s="156" t="str">
        <f>'2日組合'!A56</f>
        <v>鈴与４位</v>
      </c>
      <c r="E37" s="138"/>
      <c r="F37" s="40" t="s">
        <v>22</v>
      </c>
      <c r="G37" s="138"/>
      <c r="H37" s="155" t="str">
        <f>'2日組合'!H53:J53</f>
        <v>５位－ｂ</v>
      </c>
      <c r="I37" s="56" t="s">
        <v>31</v>
      </c>
      <c r="J37" s="54" t="s">
        <v>74</v>
      </c>
      <c r="K37" s="108" t="s">
        <v>74</v>
      </c>
      <c r="L37" s="95" t="s">
        <v>68</v>
      </c>
    </row>
    <row r="38" spans="1:12" ht="9.75" customHeight="1" thickBot="1">
      <c r="A38" s="447"/>
      <c r="B38" s="433" t="s">
        <v>58</v>
      </c>
      <c r="C38" s="435" t="s">
        <v>27</v>
      </c>
      <c r="D38" s="429" t="s">
        <v>51</v>
      </c>
      <c r="E38" s="430"/>
      <c r="F38" s="431"/>
      <c r="G38" s="431"/>
      <c r="H38" s="432"/>
      <c r="I38" s="425" t="s">
        <v>30</v>
      </c>
      <c r="J38" s="418" t="s">
        <v>30</v>
      </c>
      <c r="K38" s="420" t="s">
        <v>30</v>
      </c>
      <c r="L38" s="422" t="s">
        <v>68</v>
      </c>
    </row>
    <row r="39" spans="1:12" ht="20.25" customHeight="1" thickBot="1">
      <c r="A39" s="447"/>
      <c r="B39" s="437"/>
      <c r="C39" s="436"/>
      <c r="D39" s="22" t="str">
        <f>'2日組合'!B61</f>
        <v>3位パートＡ1位</v>
      </c>
      <c r="E39" s="152"/>
      <c r="F39" s="37" t="s">
        <v>13</v>
      </c>
      <c r="G39" s="152"/>
      <c r="H39" s="23" t="str">
        <f>'2日組合'!H61</f>
        <v>3位パートＢ1位</v>
      </c>
      <c r="I39" s="426"/>
      <c r="J39" s="419"/>
      <c r="K39" s="421"/>
      <c r="L39" s="423"/>
    </row>
    <row r="40" spans="2:11" ht="18" customHeight="1" thickBot="1">
      <c r="B40" s="115" t="s">
        <v>65</v>
      </c>
      <c r="J40" s="424"/>
      <c r="K40" s="424"/>
    </row>
    <row r="41" spans="1:12" ht="19.5" customHeight="1" thickBot="1">
      <c r="A41" s="146" t="s">
        <v>7</v>
      </c>
      <c r="B41" s="141" t="s">
        <v>20</v>
      </c>
      <c r="C41" s="4" t="s">
        <v>19</v>
      </c>
      <c r="D41" s="374" t="s">
        <v>9</v>
      </c>
      <c r="E41" s="369"/>
      <c r="F41" s="369"/>
      <c r="G41" s="369"/>
      <c r="H41" s="375"/>
      <c r="I41" s="2" t="s">
        <v>10</v>
      </c>
      <c r="J41" s="374" t="s">
        <v>6</v>
      </c>
      <c r="K41" s="378"/>
      <c r="L41" s="5" t="s">
        <v>11</v>
      </c>
    </row>
    <row r="42" spans="1:12" ht="19.5" customHeight="1" thickBot="1">
      <c r="A42" s="447" t="s">
        <v>114</v>
      </c>
      <c r="B42" s="149" t="s">
        <v>26</v>
      </c>
      <c r="C42" s="6" t="s">
        <v>44</v>
      </c>
      <c r="D42" s="154" t="str">
        <f>'2日組合'!A64</f>
        <v>５位－ｃ</v>
      </c>
      <c r="E42" s="78"/>
      <c r="F42" s="35" t="s">
        <v>21</v>
      </c>
      <c r="G42" s="78"/>
      <c r="H42" s="154" t="str">
        <f>'2日組合'!E63</f>
        <v>蛇塚６位</v>
      </c>
      <c r="I42" s="24" t="s">
        <v>31</v>
      </c>
      <c r="J42" s="28" t="s">
        <v>74</v>
      </c>
      <c r="K42" s="29" t="s">
        <v>74</v>
      </c>
      <c r="L42" s="43" t="s">
        <v>68</v>
      </c>
    </row>
    <row r="43" spans="1:12" ht="19.5" customHeight="1" thickBot="1">
      <c r="A43" s="447"/>
      <c r="B43" s="150" t="s">
        <v>53</v>
      </c>
      <c r="C43" s="7" t="s">
        <v>45</v>
      </c>
      <c r="D43" s="154" t="str">
        <f>'2日組合'!A72</f>
        <v>５位－ｄ</v>
      </c>
      <c r="E43" s="76"/>
      <c r="F43" s="37" t="s">
        <v>22</v>
      </c>
      <c r="G43" s="76"/>
      <c r="H43" s="154" t="str">
        <f>'2日組合'!E71</f>
        <v>中島６位</v>
      </c>
      <c r="I43" s="25" t="s">
        <v>31</v>
      </c>
      <c r="J43" s="28" t="s">
        <v>74</v>
      </c>
      <c r="K43" s="29" t="s">
        <v>74</v>
      </c>
      <c r="L43" s="44" t="s">
        <v>68</v>
      </c>
    </row>
    <row r="44" spans="1:12" ht="19.5" customHeight="1" thickBot="1">
      <c r="A44" s="447"/>
      <c r="B44" s="150" t="s">
        <v>54</v>
      </c>
      <c r="C44" s="7" t="s">
        <v>46</v>
      </c>
      <c r="D44" s="154" t="str">
        <f>'2日組合'!A68</f>
        <v>草薙６位</v>
      </c>
      <c r="E44" s="76"/>
      <c r="F44" s="37" t="s">
        <v>23</v>
      </c>
      <c r="G44" s="76"/>
      <c r="H44" s="10" t="str">
        <f>'2日組合'!B63</f>
        <v>５位－ｃ</v>
      </c>
      <c r="I44" s="25" t="s">
        <v>31</v>
      </c>
      <c r="J44" s="28" t="s">
        <v>74</v>
      </c>
      <c r="K44" s="29" t="s">
        <v>74</v>
      </c>
      <c r="L44" s="44" t="s">
        <v>68</v>
      </c>
    </row>
    <row r="45" spans="1:12" ht="19.5" customHeight="1" thickBot="1">
      <c r="A45" s="447"/>
      <c r="B45" s="150" t="s">
        <v>55</v>
      </c>
      <c r="C45" s="7" t="s">
        <v>47</v>
      </c>
      <c r="D45" s="154" t="str">
        <f>'2日組合'!A76</f>
        <v>鈴与６位</v>
      </c>
      <c r="E45" s="76"/>
      <c r="F45" s="37" t="s">
        <v>23</v>
      </c>
      <c r="G45" s="76"/>
      <c r="H45" s="155" t="str">
        <f>'2日組合'!B71</f>
        <v>５位－ｄ</v>
      </c>
      <c r="I45" s="25" t="s">
        <v>31</v>
      </c>
      <c r="J45" s="28" t="s">
        <v>74</v>
      </c>
      <c r="K45" s="29" t="s">
        <v>74</v>
      </c>
      <c r="L45" s="44" t="s">
        <v>68</v>
      </c>
    </row>
    <row r="46" spans="1:12" ht="19.5" customHeight="1" thickBot="1">
      <c r="A46" s="447"/>
      <c r="B46" s="150" t="s">
        <v>56</v>
      </c>
      <c r="C46" s="7" t="s">
        <v>46</v>
      </c>
      <c r="D46" s="154" t="str">
        <f>'2日組合'!A66</f>
        <v>蛇塚６位</v>
      </c>
      <c r="E46" s="76"/>
      <c r="F46" s="37" t="s">
        <v>23</v>
      </c>
      <c r="G46" s="76"/>
      <c r="H46" s="155" t="str">
        <f>'2日組合'!H63:J63</f>
        <v>草薙６位</v>
      </c>
      <c r="I46" s="25" t="s">
        <v>31</v>
      </c>
      <c r="J46" s="28" t="s">
        <v>74</v>
      </c>
      <c r="K46" s="29" t="s">
        <v>74</v>
      </c>
      <c r="L46" s="44" t="s">
        <v>68</v>
      </c>
    </row>
    <row r="47" spans="1:12" ht="19.5" customHeight="1" thickBot="1">
      <c r="A47" s="447"/>
      <c r="B47" s="151" t="s">
        <v>57</v>
      </c>
      <c r="C47" s="53" t="s">
        <v>47</v>
      </c>
      <c r="D47" s="156" t="str">
        <f>'2日組合'!A74</f>
        <v>中島６位</v>
      </c>
      <c r="E47" s="138"/>
      <c r="F47" s="40" t="s">
        <v>22</v>
      </c>
      <c r="G47" s="138"/>
      <c r="H47" s="155" t="str">
        <f>'2日組合'!H71:J71</f>
        <v>鈴与６位</v>
      </c>
      <c r="I47" s="133" t="s">
        <v>31</v>
      </c>
      <c r="J47" s="54" t="s">
        <v>74</v>
      </c>
      <c r="K47" s="108" t="s">
        <v>74</v>
      </c>
      <c r="L47" s="95" t="s">
        <v>68</v>
      </c>
    </row>
    <row r="48" spans="1:12" ht="9.75" customHeight="1" thickBot="1">
      <c r="A48" s="447"/>
      <c r="B48" s="433" t="s">
        <v>58</v>
      </c>
      <c r="C48" s="435" t="s">
        <v>28</v>
      </c>
      <c r="D48" s="429" t="s">
        <v>52</v>
      </c>
      <c r="E48" s="430"/>
      <c r="F48" s="431"/>
      <c r="G48" s="431"/>
      <c r="H48" s="432"/>
      <c r="I48" s="425" t="s">
        <v>30</v>
      </c>
      <c r="J48" s="418" t="s">
        <v>30</v>
      </c>
      <c r="K48" s="420" t="s">
        <v>30</v>
      </c>
      <c r="L48" s="422" t="s">
        <v>68</v>
      </c>
    </row>
    <row r="49" spans="1:12" ht="21" customHeight="1" thickBot="1">
      <c r="A49" s="447"/>
      <c r="B49" s="434"/>
      <c r="C49" s="436"/>
      <c r="D49" s="22" t="str">
        <f>'2日組合'!B79</f>
        <v>4位パートＡ1位</v>
      </c>
      <c r="E49" s="152"/>
      <c r="F49" s="153" t="s">
        <v>29</v>
      </c>
      <c r="G49" s="152"/>
      <c r="H49" s="23" t="str">
        <f>'2日組合'!H79:J79</f>
        <v>4位パートＢ1位</v>
      </c>
      <c r="I49" s="426"/>
      <c r="J49" s="419"/>
      <c r="K49" s="421"/>
      <c r="L49" s="423"/>
    </row>
    <row r="50" spans="1:12" ht="22.5" customHeight="1">
      <c r="A50" s="322" t="s">
        <v>75</v>
      </c>
      <c r="B50" s="322"/>
      <c r="C50" s="322"/>
      <c r="D50" s="322"/>
      <c r="E50" s="451"/>
      <c r="F50" s="451"/>
      <c r="G50" s="451"/>
      <c r="H50" s="322"/>
      <c r="I50" s="322"/>
      <c r="J50" s="322"/>
      <c r="K50" s="322"/>
      <c r="L50" s="322"/>
    </row>
  </sheetData>
  <sheetProtection/>
  <mergeCells count="56">
    <mergeCell ref="A50:L50"/>
    <mergeCell ref="A7:L7"/>
    <mergeCell ref="A5:L5"/>
    <mergeCell ref="A6:L6"/>
    <mergeCell ref="D41:H41"/>
    <mergeCell ref="J41:K41"/>
    <mergeCell ref="A42:A49"/>
    <mergeCell ref="D31:H31"/>
    <mergeCell ref="J31:K31"/>
    <mergeCell ref="A32:A39"/>
    <mergeCell ref="A22:A29"/>
    <mergeCell ref="J28:J29"/>
    <mergeCell ref="K28:K29"/>
    <mergeCell ref="L28:L29"/>
    <mergeCell ref="B28:B29"/>
    <mergeCell ref="C28:C29"/>
    <mergeCell ref="D28:H28"/>
    <mergeCell ref="I28:I29"/>
    <mergeCell ref="A1:L1"/>
    <mergeCell ref="A10:A19"/>
    <mergeCell ref="J9:K9"/>
    <mergeCell ref="D21:H21"/>
    <mergeCell ref="J21:K21"/>
    <mergeCell ref="D9:H9"/>
    <mergeCell ref="B18:B19"/>
    <mergeCell ref="B16:B17"/>
    <mergeCell ref="C16:C17"/>
    <mergeCell ref="I16:I17"/>
    <mergeCell ref="J16:J17"/>
    <mergeCell ref="A2:L2"/>
    <mergeCell ref="K16:K17"/>
    <mergeCell ref="C18:C19"/>
    <mergeCell ref="L18:L19"/>
    <mergeCell ref="A4:L4"/>
    <mergeCell ref="A3:L3"/>
    <mergeCell ref="D16:H16"/>
    <mergeCell ref="L16:L17"/>
    <mergeCell ref="I18:I19"/>
    <mergeCell ref="J18:J19"/>
    <mergeCell ref="K18:K19"/>
    <mergeCell ref="D18:H18"/>
    <mergeCell ref="B48:B49"/>
    <mergeCell ref="C48:C49"/>
    <mergeCell ref="D48:H48"/>
    <mergeCell ref="I48:I49"/>
    <mergeCell ref="B38:B39"/>
    <mergeCell ref="C38:C39"/>
    <mergeCell ref="D38:H38"/>
    <mergeCell ref="J48:J49"/>
    <mergeCell ref="K48:K49"/>
    <mergeCell ref="L48:L49"/>
    <mergeCell ref="J40:K40"/>
    <mergeCell ref="I38:I39"/>
    <mergeCell ref="J38:J39"/>
    <mergeCell ref="K38:K39"/>
    <mergeCell ref="L38:L3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静岡新春ジュニアU-11サッカー大会</dc:title>
  <dc:subject>プログラム</dc:subject>
  <dc:creator>ksssr.yokoyama</dc:creator>
  <cp:keywords/>
  <dc:description/>
  <cp:lastModifiedBy>yokotatsu</cp:lastModifiedBy>
  <cp:lastPrinted>2014-11-29T01:19:34Z</cp:lastPrinted>
  <dcterms:created xsi:type="dcterms:W3CDTF">2003-08-28T02:14:33Z</dcterms:created>
  <dcterms:modified xsi:type="dcterms:W3CDTF">2016-12-20T23:28:47Z</dcterms:modified>
  <cp:category/>
  <cp:version/>
  <cp:contentType/>
  <cp:contentStatus/>
</cp:coreProperties>
</file>