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8255" windowHeight="8655"/>
  </bookViews>
  <sheets>
    <sheet name="要項" sheetId="1" r:id="rId1"/>
    <sheet name="星取表" sheetId="2" r:id="rId2"/>
    <sheet name="新聞報告用紙" sheetId="7" r:id="rId3"/>
    <sheet name="データ" sheetId="6" r:id="rId4"/>
    <sheet name="結果報告用紙" sheetId="5" r:id="rId5"/>
  </sheets>
  <externalReferences>
    <externalReference r:id="rId6"/>
    <externalReference r:id="rId7"/>
  </externalReferences>
  <definedNames>
    <definedName name="_xlnm.Print_Area" localSheetId="1">星取表!$A$1:$R$69</definedName>
    <definedName name="_xlnm.Print_Area" localSheetId="0">要項!$A$1:$Y$139</definedName>
  </definedNames>
  <calcPr calcId="152511"/>
</workbook>
</file>

<file path=xl/calcChain.xml><?xml version="1.0" encoding="utf-8"?>
<calcChain xmlns="http://schemas.openxmlformats.org/spreadsheetml/2006/main">
  <c r="E89" i="1" l="1"/>
  <c r="H9" i="2" l="1"/>
  <c r="J9" i="2"/>
  <c r="W32" i="7" l="1"/>
  <c r="U32" i="7"/>
  <c r="S32" i="7"/>
  <c r="O32" i="7"/>
  <c r="M32" i="7"/>
  <c r="K32" i="7"/>
  <c r="G32" i="7"/>
  <c r="W30" i="7"/>
  <c r="U30" i="7"/>
  <c r="S30" i="7"/>
  <c r="O30" i="7"/>
  <c r="M30" i="7"/>
  <c r="K30" i="7"/>
  <c r="G30" i="7"/>
  <c r="W28" i="7"/>
  <c r="U28" i="7"/>
  <c r="S28" i="7"/>
  <c r="O28" i="7"/>
  <c r="M28" i="7"/>
  <c r="K28" i="7"/>
  <c r="G28" i="7"/>
  <c r="W26" i="7"/>
  <c r="U26" i="7"/>
  <c r="S26" i="7"/>
  <c r="O26" i="7"/>
  <c r="M26" i="7"/>
  <c r="K26" i="7"/>
  <c r="G26" i="7"/>
  <c r="W24" i="7"/>
  <c r="U24" i="7"/>
  <c r="S24" i="7"/>
  <c r="Q24" i="7"/>
  <c r="O24" i="7"/>
  <c r="M24" i="7"/>
  <c r="W22" i="7"/>
  <c r="U22" i="7"/>
  <c r="S22" i="7"/>
  <c r="Q22" i="7"/>
  <c r="O22" i="7"/>
  <c r="M22" i="7"/>
  <c r="W20" i="7"/>
  <c r="U20" i="7"/>
  <c r="S20" i="7"/>
  <c r="Q20" i="7"/>
  <c r="O20" i="7"/>
  <c r="M20" i="7"/>
  <c r="W18" i="7"/>
  <c r="U18" i="7"/>
  <c r="S18" i="7"/>
  <c r="Q18" i="7"/>
  <c r="O18" i="7"/>
  <c r="M18" i="7"/>
  <c r="W16" i="7"/>
  <c r="U16" i="7"/>
  <c r="S16" i="7"/>
  <c r="Q16" i="7"/>
  <c r="O16" i="7"/>
  <c r="M16" i="7"/>
  <c r="W14" i="7"/>
  <c r="U14" i="7"/>
  <c r="S14" i="7"/>
  <c r="Q14" i="7"/>
  <c r="O14" i="7"/>
  <c r="M14" i="7"/>
  <c r="W12" i="7"/>
  <c r="U12" i="7"/>
  <c r="S12" i="7"/>
  <c r="Q12" i="7"/>
  <c r="O12" i="7"/>
  <c r="M12" i="7"/>
  <c r="W10" i="7"/>
  <c r="U10" i="7"/>
  <c r="S10" i="7"/>
  <c r="Q10" i="7"/>
  <c r="O10" i="7"/>
  <c r="M10" i="7"/>
  <c r="S8" i="7"/>
  <c r="Q8" i="7"/>
  <c r="O8" i="7"/>
  <c r="M8" i="7"/>
  <c r="K8" i="7"/>
  <c r="I8" i="7"/>
  <c r="G8" i="7"/>
  <c r="E8" i="7"/>
  <c r="C8" i="7"/>
  <c r="A8" i="7"/>
  <c r="S6" i="7"/>
  <c r="Q6" i="7"/>
  <c r="O6" i="7"/>
  <c r="M6" i="7"/>
  <c r="K6" i="7"/>
  <c r="I6" i="7"/>
  <c r="G6" i="7"/>
  <c r="E6" i="7"/>
  <c r="C6" i="7"/>
  <c r="A6" i="7"/>
  <c r="S4" i="7"/>
  <c r="Q4" i="7"/>
  <c r="O4" i="7"/>
  <c r="M4" i="7"/>
  <c r="K4" i="7"/>
  <c r="I4" i="7"/>
  <c r="G4" i="7"/>
  <c r="E4" i="7"/>
  <c r="C4" i="7"/>
  <c r="A4" i="7"/>
  <c r="S2" i="7"/>
  <c r="Q2" i="7"/>
  <c r="O2" i="7"/>
  <c r="M2" i="7"/>
  <c r="K2" i="7"/>
  <c r="I2" i="7"/>
  <c r="G2" i="7"/>
  <c r="E2" i="7"/>
  <c r="C2" i="7"/>
  <c r="A2" i="7"/>
  <c r="H31" i="6"/>
  <c r="I31" i="6" s="1"/>
  <c r="G31" i="6"/>
  <c r="F31" i="6"/>
  <c r="D31" i="6"/>
  <c r="E31" i="6" s="1"/>
  <c r="H30" i="6"/>
  <c r="I30" i="6" s="1"/>
  <c r="G30" i="6"/>
  <c r="F30" i="6"/>
  <c r="D30" i="6"/>
  <c r="E30" i="6" s="1"/>
  <c r="H29" i="6"/>
  <c r="I29" i="6" s="1"/>
  <c r="G29" i="6"/>
  <c r="F29" i="6"/>
  <c r="D29" i="6"/>
  <c r="E29" i="6" s="1"/>
  <c r="H28" i="6"/>
  <c r="I28" i="6" s="1"/>
  <c r="G28" i="6"/>
  <c r="F28" i="6"/>
  <c r="D28" i="6"/>
  <c r="E28" i="6" s="1"/>
  <c r="L27" i="6"/>
  <c r="H27" i="6"/>
  <c r="I27" i="6" s="1"/>
  <c r="G27" i="6"/>
  <c r="F27" i="6"/>
  <c r="D27" i="6"/>
  <c r="E27" i="6" s="1"/>
  <c r="L26" i="6"/>
  <c r="H26" i="6"/>
  <c r="I26" i="6" s="1"/>
  <c r="G26" i="6"/>
  <c r="F26" i="6"/>
  <c r="D26" i="6"/>
  <c r="E26" i="6" s="1"/>
  <c r="P23" i="6"/>
  <c r="P22" i="6"/>
  <c r="P21" i="6"/>
  <c r="P20" i="6"/>
  <c r="P19" i="6"/>
  <c r="H19" i="6"/>
  <c r="I19" i="6" s="1"/>
  <c r="G19" i="6"/>
  <c r="F19" i="6"/>
  <c r="D19" i="6"/>
  <c r="E19" i="6" s="1"/>
  <c r="H18" i="6"/>
  <c r="I18" i="6" s="1"/>
  <c r="G18" i="6"/>
  <c r="F18" i="6"/>
  <c r="D18" i="6"/>
  <c r="E18" i="6" s="1"/>
  <c r="H17" i="6"/>
  <c r="I17" i="6" s="1"/>
  <c r="G17" i="6"/>
  <c r="F17" i="6"/>
  <c r="D17" i="6"/>
  <c r="E17" i="6" s="1"/>
  <c r="P16" i="6"/>
  <c r="L16" i="6"/>
  <c r="H16" i="6"/>
  <c r="I16" i="6" s="1"/>
  <c r="G16" i="6"/>
  <c r="F16" i="6"/>
  <c r="D16" i="6"/>
  <c r="E16" i="6" s="1"/>
  <c r="H15" i="6"/>
  <c r="I15" i="6" s="1"/>
  <c r="G15" i="6"/>
  <c r="F15" i="6"/>
  <c r="D15" i="6"/>
  <c r="E15" i="6" s="1"/>
  <c r="H14" i="6"/>
  <c r="I14" i="6" s="1"/>
  <c r="G14" i="6"/>
  <c r="F14" i="6"/>
  <c r="D14" i="6"/>
  <c r="E14" i="6" s="1"/>
  <c r="S12" i="6"/>
  <c r="O12" i="6"/>
  <c r="N12" i="6"/>
  <c r="M12" i="6"/>
  <c r="L12" i="6"/>
  <c r="H11" i="6"/>
  <c r="I11" i="6" s="1"/>
  <c r="G11" i="6"/>
  <c r="F11" i="6"/>
  <c r="D11" i="6"/>
  <c r="E11" i="6" s="1"/>
  <c r="H10" i="6"/>
  <c r="I10" i="6" s="1"/>
  <c r="G10" i="6"/>
  <c r="F10" i="6"/>
  <c r="D10" i="6"/>
  <c r="E10" i="6" s="1"/>
  <c r="O9" i="6"/>
  <c r="P9" i="6" s="1"/>
  <c r="N9" i="6"/>
  <c r="M9" i="6"/>
  <c r="K9" i="6"/>
  <c r="L9" i="6" s="1"/>
  <c r="H9" i="6"/>
  <c r="I9" i="6" s="1"/>
  <c r="G9" i="6"/>
  <c r="F9" i="6"/>
  <c r="D9" i="6"/>
  <c r="E9" i="6" s="1"/>
  <c r="O8" i="6"/>
  <c r="P8" i="6" s="1"/>
  <c r="N8" i="6"/>
  <c r="M8" i="6"/>
  <c r="K8" i="6"/>
  <c r="L8" i="6" s="1"/>
  <c r="H8" i="6"/>
  <c r="I8" i="6" s="1"/>
  <c r="G8" i="6"/>
  <c r="F8" i="6"/>
  <c r="D8" i="6"/>
  <c r="E8" i="6" s="1"/>
  <c r="O7" i="6"/>
  <c r="P7" i="6" s="1"/>
  <c r="N7" i="6"/>
  <c r="M7" i="6"/>
  <c r="K7" i="6"/>
  <c r="L7" i="6" s="1"/>
  <c r="H7" i="6"/>
  <c r="I7" i="6" s="1"/>
  <c r="G7" i="6"/>
  <c r="F7" i="6"/>
  <c r="D7" i="6"/>
  <c r="E7" i="6" s="1"/>
  <c r="H6" i="6"/>
  <c r="I6" i="6" s="1"/>
  <c r="G6" i="6"/>
  <c r="F6" i="6"/>
  <c r="D6" i="6"/>
  <c r="E6" i="6" s="1"/>
  <c r="H5" i="6"/>
  <c r="I5" i="6" s="1"/>
  <c r="G5" i="6"/>
  <c r="F5" i="6"/>
  <c r="D5" i="6"/>
  <c r="E5" i="6" s="1"/>
  <c r="O4" i="6"/>
  <c r="P4" i="6" s="1"/>
  <c r="N4" i="6"/>
  <c r="M4" i="6"/>
  <c r="K4" i="6"/>
  <c r="L4" i="6" s="1"/>
  <c r="H4" i="6"/>
  <c r="I4" i="6" s="1"/>
  <c r="G4" i="6"/>
  <c r="F4" i="6"/>
  <c r="D4" i="6"/>
  <c r="E4" i="6" s="1"/>
  <c r="O3" i="6"/>
  <c r="P3" i="6" s="1"/>
  <c r="N3" i="6"/>
  <c r="M3" i="6"/>
  <c r="K3" i="6"/>
  <c r="L3" i="6" s="1"/>
  <c r="H3" i="6"/>
  <c r="I3" i="6" s="1"/>
  <c r="G3" i="6"/>
  <c r="F3" i="6"/>
  <c r="D3" i="6"/>
  <c r="E3" i="6" s="1"/>
  <c r="O2" i="6"/>
  <c r="P2" i="6" s="1"/>
  <c r="N2" i="6"/>
  <c r="M2" i="6"/>
  <c r="K2" i="6"/>
  <c r="L2" i="6" s="1"/>
  <c r="H2" i="6"/>
  <c r="I2" i="6" s="1"/>
  <c r="G2" i="6"/>
  <c r="F2" i="6"/>
  <c r="D2" i="6"/>
  <c r="E2" i="6" s="1"/>
  <c r="A3" i="5" l="1"/>
  <c r="E64" i="2"/>
  <c r="B64" i="2"/>
  <c r="E61" i="2"/>
  <c r="B61" i="2"/>
  <c r="B57" i="2"/>
  <c r="E55" i="2"/>
  <c r="D34" i="2"/>
  <c r="E58" i="2"/>
  <c r="B58" i="2"/>
  <c r="G64" i="2" s="1"/>
  <c r="N67" i="2" s="1"/>
  <c r="T118" i="1" s="1"/>
  <c r="E57" i="2"/>
  <c r="K53" i="2"/>
  <c r="G57" i="2" s="1"/>
  <c r="K52" i="2"/>
  <c r="A58" i="2" s="1"/>
  <c r="E53" i="2"/>
  <c r="G58" i="2" s="1"/>
  <c r="B67" i="2" s="1"/>
  <c r="E52" i="2"/>
  <c r="A57" i="2" s="1"/>
  <c r="D69" i="2" l="1"/>
  <c r="D118" i="1"/>
  <c r="H69" i="2"/>
  <c r="G61" i="2"/>
  <c r="A64" i="2"/>
  <c r="Q67" i="2" s="1"/>
  <c r="J69" i="2" s="1"/>
  <c r="A61" i="2"/>
  <c r="H67" i="2"/>
  <c r="F69" i="2" l="1"/>
  <c r="L118" i="1"/>
  <c r="AF49" i="2"/>
  <c r="X49" i="2"/>
  <c r="U49" i="2"/>
  <c r="AE48" i="2"/>
  <c r="U48" i="2"/>
  <c r="AD47" i="2"/>
  <c r="AF43" i="2"/>
  <c r="X43" i="2"/>
  <c r="U43" i="2"/>
  <c r="AE42" i="2"/>
  <c r="AA42" i="2"/>
  <c r="U42" i="2"/>
  <c r="AD41" i="2"/>
  <c r="AA41" i="2"/>
  <c r="X41" i="2"/>
  <c r="AA48" i="2"/>
  <c r="L48" i="2"/>
  <c r="AB48" i="2" s="1"/>
  <c r="AA47" i="2"/>
  <c r="L47" i="2"/>
  <c r="AB47" i="2" s="1"/>
  <c r="X47" i="2"/>
  <c r="I47" i="2"/>
  <c r="Y47" i="2" s="1"/>
  <c r="J48" i="2"/>
  <c r="AF48" i="2" s="1"/>
  <c r="J47" i="2"/>
  <c r="AF47" i="2" s="1"/>
  <c r="G47" i="2"/>
  <c r="AE47" i="2" s="1"/>
  <c r="L42" i="2"/>
  <c r="AB42" i="2" s="1"/>
  <c r="L41" i="2"/>
  <c r="AB41" i="2" s="1"/>
  <c r="J42" i="2"/>
  <c r="AF42" i="2" s="1"/>
  <c r="J41" i="2"/>
  <c r="AF41" i="2" s="1"/>
  <c r="I41" i="2"/>
  <c r="Y41" i="2" s="1"/>
  <c r="G41" i="2"/>
  <c r="AE41" i="2" s="1"/>
  <c r="G49" i="2"/>
  <c r="I49" i="2"/>
  <c r="D49" i="2"/>
  <c r="F49" i="2"/>
  <c r="V49" i="2" s="1"/>
  <c r="D48" i="2"/>
  <c r="F48" i="2"/>
  <c r="V48" i="2" s="1"/>
  <c r="G43" i="2"/>
  <c r="I43" i="2"/>
  <c r="D42" i="2"/>
  <c r="K30" i="2"/>
  <c r="K29" i="2"/>
  <c r="K28" i="2"/>
  <c r="E30" i="2"/>
  <c r="E29" i="2"/>
  <c r="E28" i="2"/>
  <c r="AN25" i="2"/>
  <c r="AD25" i="2"/>
  <c r="AA25" i="2"/>
  <c r="X25" i="2"/>
  <c r="U25" i="2"/>
  <c r="AM24" i="2"/>
  <c r="AG24" i="2"/>
  <c r="AA24" i="2"/>
  <c r="X24" i="2"/>
  <c r="U24" i="2"/>
  <c r="AL23" i="2"/>
  <c r="AG23" i="2"/>
  <c r="AD23" i="2"/>
  <c r="X23" i="2"/>
  <c r="U23" i="2"/>
  <c r="AK22" i="2"/>
  <c r="AG22" i="2"/>
  <c r="AD22" i="2"/>
  <c r="AA22" i="2"/>
  <c r="U22" i="2"/>
  <c r="AJ21" i="2"/>
  <c r="AG21" i="2"/>
  <c r="AD21" i="2"/>
  <c r="AA21" i="2"/>
  <c r="X21" i="2"/>
  <c r="AN17" i="2"/>
  <c r="AD17" i="2"/>
  <c r="AA17" i="2"/>
  <c r="X17" i="2"/>
  <c r="U17" i="2"/>
  <c r="AM16" i="2"/>
  <c r="AG16" i="2"/>
  <c r="AA16" i="2"/>
  <c r="X16" i="2"/>
  <c r="U16" i="2"/>
  <c r="AL15" i="2"/>
  <c r="AG15" i="2"/>
  <c r="AD15" i="2"/>
  <c r="X15" i="2"/>
  <c r="U15" i="2"/>
  <c r="AK14" i="2"/>
  <c r="AG14" i="2"/>
  <c r="AD14" i="2"/>
  <c r="AA14" i="2"/>
  <c r="U14" i="2"/>
  <c r="AJ13" i="2"/>
  <c r="AG13" i="2"/>
  <c r="AD13" i="2"/>
  <c r="AA13" i="2"/>
  <c r="X13" i="2"/>
  <c r="AM9" i="2"/>
  <c r="AG9" i="2"/>
  <c r="AA9" i="2"/>
  <c r="X9" i="2"/>
  <c r="U9" i="2"/>
  <c r="AL8" i="2"/>
  <c r="AG8" i="2"/>
  <c r="AD8" i="2"/>
  <c r="X8" i="2"/>
  <c r="U8" i="2"/>
  <c r="AK7" i="2"/>
  <c r="AG7" i="2"/>
  <c r="AD7" i="2"/>
  <c r="AA7" i="2"/>
  <c r="U7" i="2"/>
  <c r="AJ6" i="2"/>
  <c r="AG6" i="2"/>
  <c r="AD6" i="2"/>
  <c r="AA6" i="2"/>
  <c r="X6" i="2"/>
  <c r="F42" i="2" l="1"/>
  <c r="V42" i="2" s="1"/>
  <c r="F43" i="2"/>
  <c r="V43" i="2" s="1"/>
  <c r="D43" i="2"/>
  <c r="Y43" i="2"/>
  <c r="AE43" i="2"/>
  <c r="Y49" i="2"/>
  <c r="AE49" i="2"/>
  <c r="AD42" i="2"/>
  <c r="AG42" i="2" s="1"/>
  <c r="O42" i="2" s="1"/>
  <c r="AD43" i="2"/>
  <c r="AD48" i="2"/>
  <c r="AG48" i="2" s="1"/>
  <c r="O48" i="2" s="1"/>
  <c r="AD49" i="2"/>
  <c r="W41" i="2"/>
  <c r="Z41" i="2"/>
  <c r="AG41" i="2"/>
  <c r="O41" i="2" s="1"/>
  <c r="T42" i="2"/>
  <c r="Z42" i="2"/>
  <c r="T43" i="2"/>
  <c r="W43" i="2"/>
  <c r="W47" i="2"/>
  <c r="Z47" i="2"/>
  <c r="AG47" i="2"/>
  <c r="O47" i="2" s="1"/>
  <c r="T48" i="2"/>
  <c r="Z48" i="2"/>
  <c r="T49" i="2"/>
  <c r="W49" i="2"/>
  <c r="AG49" i="2" l="1"/>
  <c r="O49" i="2" s="1"/>
  <c r="AG43" i="2"/>
  <c r="O43" i="2" s="1"/>
  <c r="M49" i="2"/>
  <c r="M48" i="2"/>
  <c r="M47" i="2"/>
  <c r="M43" i="2"/>
  <c r="M42" i="2"/>
  <c r="M41" i="2"/>
  <c r="P24" i="2" l="1"/>
  <c r="N24" i="2"/>
  <c r="H24" i="2"/>
  <c r="P23" i="2"/>
  <c r="N23" i="2"/>
  <c r="M23" i="2"/>
  <c r="AE23" i="2" s="1"/>
  <c r="K23" i="2"/>
  <c r="P22" i="2"/>
  <c r="N22" i="2"/>
  <c r="M22" i="2"/>
  <c r="K22" i="2"/>
  <c r="J22" i="2"/>
  <c r="H22" i="2"/>
  <c r="P21" i="2"/>
  <c r="N21" i="2"/>
  <c r="M21" i="2"/>
  <c r="K21" i="2"/>
  <c r="J21" i="2"/>
  <c r="H21" i="2"/>
  <c r="G21" i="2"/>
  <c r="E21" i="2"/>
  <c r="P16" i="2"/>
  <c r="N16" i="2"/>
  <c r="H16" i="2"/>
  <c r="P15" i="2"/>
  <c r="N15" i="2"/>
  <c r="M15" i="2"/>
  <c r="AE15" i="2" s="1"/>
  <c r="K15" i="2"/>
  <c r="P14" i="2"/>
  <c r="N14" i="2"/>
  <c r="M14" i="2"/>
  <c r="K14" i="2"/>
  <c r="J14" i="2"/>
  <c r="H14" i="2"/>
  <c r="P13" i="2"/>
  <c r="N13" i="2"/>
  <c r="M13" i="2"/>
  <c r="K13" i="2"/>
  <c r="J13" i="2"/>
  <c r="H13" i="2"/>
  <c r="G13" i="2"/>
  <c r="E13" i="2"/>
  <c r="AB6" i="2"/>
  <c r="P7" i="2"/>
  <c r="AH7" i="2" s="1"/>
  <c r="N7" i="2"/>
  <c r="M6" i="2"/>
  <c r="AE6" i="2" s="1"/>
  <c r="K6" i="2"/>
  <c r="D9" i="2" s="1"/>
  <c r="V9" i="2" s="1"/>
  <c r="AH8" i="2"/>
  <c r="M7" i="2"/>
  <c r="AE7" i="2" s="1"/>
  <c r="K7" i="2"/>
  <c r="G9" i="2" s="1"/>
  <c r="Y9" i="2" s="1"/>
  <c r="AB7" i="2"/>
  <c r="P9" i="2"/>
  <c r="AH9" i="2" s="1"/>
  <c r="N9" i="2"/>
  <c r="P6" i="2"/>
  <c r="AH6" i="2" s="1"/>
  <c r="N6" i="2"/>
  <c r="AE8" i="2"/>
  <c r="G6" i="2"/>
  <c r="Y6" i="2" s="1"/>
  <c r="E6" i="2"/>
  <c r="E9" i="2"/>
  <c r="D8" i="2"/>
  <c r="V8" i="2" s="1"/>
  <c r="B8" i="2"/>
  <c r="B7" i="2"/>
  <c r="AB9" i="2"/>
  <c r="Y8" i="2"/>
  <c r="N20" i="2"/>
  <c r="A25" i="2" s="1"/>
  <c r="K20" i="2"/>
  <c r="A24" i="2" s="1"/>
  <c r="H20" i="2"/>
  <c r="A23" i="2" s="1"/>
  <c r="E20" i="2"/>
  <c r="A22" i="2" s="1"/>
  <c r="B20" i="2"/>
  <c r="A21" i="2" s="1"/>
  <c r="N12" i="2"/>
  <c r="A17" i="2" s="1"/>
  <c r="K12" i="2"/>
  <c r="A16" i="2" s="1"/>
  <c r="H12" i="2"/>
  <c r="A15" i="2" s="1"/>
  <c r="E12" i="2"/>
  <c r="A14" i="2" s="1"/>
  <c r="B12" i="2"/>
  <c r="A13" i="2" s="1"/>
  <c r="N5" i="2"/>
  <c r="K5" i="2"/>
  <c r="A9" i="2" s="1"/>
  <c r="H5" i="2"/>
  <c r="A8" i="2" s="1"/>
  <c r="E5" i="2"/>
  <c r="A7" i="2" s="1"/>
  <c r="B5" i="2"/>
  <c r="A6" i="2" s="1"/>
  <c r="A1" i="2"/>
  <c r="J37" i="2"/>
  <c r="J46" i="2" s="1"/>
  <c r="A49" i="2" s="1"/>
  <c r="F37" i="2"/>
  <c r="G46" i="2" s="1"/>
  <c r="A48" i="2" s="1"/>
  <c r="B37" i="2"/>
  <c r="D46" i="2" s="1"/>
  <c r="A47" i="2" s="1"/>
  <c r="J36" i="2"/>
  <c r="J40" i="2" s="1"/>
  <c r="A43" i="2" s="1"/>
  <c r="F36" i="2"/>
  <c r="G40" i="2" s="1"/>
  <c r="A42" i="2" s="1"/>
  <c r="B36" i="2"/>
  <c r="D40" i="2" s="1"/>
  <c r="A41" i="2" s="1"/>
  <c r="V108" i="1"/>
  <c r="I107" i="1" s="1"/>
  <c r="J108" i="1"/>
  <c r="N108" i="1"/>
  <c r="E107" i="1" s="1"/>
  <c r="B108" i="1"/>
  <c r="S107" i="1" s="1"/>
  <c r="T73" i="1"/>
  <c r="I74" i="1"/>
  <c r="I73" i="1"/>
  <c r="D72" i="1"/>
  <c r="X64" i="1"/>
  <c r="X65" i="1"/>
  <c r="V65" i="1"/>
  <c r="M66" i="1"/>
  <c r="T64" i="1"/>
  <c r="T68" i="1"/>
  <c r="O64" i="1"/>
  <c r="O67" i="1"/>
  <c r="O65" i="1"/>
  <c r="I66" i="1"/>
  <c r="I65" i="1"/>
  <c r="D64" i="1"/>
  <c r="X57" i="1"/>
  <c r="T56" i="1"/>
  <c r="I59" i="1"/>
  <c r="V56" i="1"/>
  <c r="K57" i="1"/>
  <c r="D56" i="1"/>
  <c r="B9" i="2" l="1"/>
  <c r="T9" i="2" s="1"/>
  <c r="U107" i="1"/>
  <c r="AL9" i="2"/>
  <c r="Z9" i="2"/>
  <c r="AL16" i="2"/>
  <c r="Z16" i="2"/>
  <c r="AL24" i="2"/>
  <c r="Z24" i="2"/>
  <c r="B23" i="2"/>
  <c r="AB21" i="2"/>
  <c r="E25" i="2"/>
  <c r="AH22" i="2"/>
  <c r="B24" i="2"/>
  <c r="AE21" i="2"/>
  <c r="H25" i="2"/>
  <c r="AH23" i="2"/>
  <c r="E24" i="2"/>
  <c r="AE22" i="2"/>
  <c r="D23" i="2"/>
  <c r="V23" i="2" s="1"/>
  <c r="AL21" i="2"/>
  <c r="Z21" i="2"/>
  <c r="G25" i="2"/>
  <c r="Y25" i="2" s="1"/>
  <c r="AN22" i="2"/>
  <c r="AF22" i="2"/>
  <c r="D24" i="2"/>
  <c r="V24" i="2" s="1"/>
  <c r="AM21" i="2"/>
  <c r="AC21" i="2"/>
  <c r="J25" i="2"/>
  <c r="AB25" i="2" s="1"/>
  <c r="AN23" i="2"/>
  <c r="AF23" i="2"/>
  <c r="G24" i="2"/>
  <c r="Y24" i="2" s="1"/>
  <c r="AM22" i="2"/>
  <c r="AC22" i="2"/>
  <c r="K25" i="2"/>
  <c r="AH24" i="2"/>
  <c r="E23" i="2"/>
  <c r="AB22" i="2"/>
  <c r="B25" i="2"/>
  <c r="AH21" i="2"/>
  <c r="B22" i="2"/>
  <c r="Y21" i="2"/>
  <c r="M25" i="2"/>
  <c r="AE25" i="2" s="1"/>
  <c r="AN24" i="2"/>
  <c r="AF24" i="2"/>
  <c r="G23" i="2"/>
  <c r="Y23" i="2" s="1"/>
  <c r="AL22" i="2"/>
  <c r="Z22" i="2"/>
  <c r="D25" i="2"/>
  <c r="V25" i="2" s="1"/>
  <c r="AN21" i="2"/>
  <c r="AF21" i="2"/>
  <c r="J24" i="2"/>
  <c r="AB24" i="2" s="1"/>
  <c r="AM23" i="2"/>
  <c r="AC23" i="2"/>
  <c r="D22" i="2"/>
  <c r="V22" i="2" s="1"/>
  <c r="AK21" i="2"/>
  <c r="W21" i="2"/>
  <c r="B15" i="2"/>
  <c r="AB13" i="2"/>
  <c r="E17" i="2"/>
  <c r="AH14" i="2"/>
  <c r="B16" i="2"/>
  <c r="AE13" i="2"/>
  <c r="H17" i="2"/>
  <c r="AH15" i="2"/>
  <c r="E16" i="2"/>
  <c r="AE14" i="2"/>
  <c r="D15" i="2"/>
  <c r="V15" i="2" s="1"/>
  <c r="AL13" i="2"/>
  <c r="Z13" i="2"/>
  <c r="G17" i="2"/>
  <c r="Y17" i="2" s="1"/>
  <c r="AN14" i="2"/>
  <c r="AF14" i="2"/>
  <c r="D16" i="2"/>
  <c r="V16" i="2" s="1"/>
  <c r="AM13" i="2"/>
  <c r="AC13" i="2"/>
  <c r="J17" i="2"/>
  <c r="AB17" i="2" s="1"/>
  <c r="AN15" i="2"/>
  <c r="AF15" i="2"/>
  <c r="G16" i="2"/>
  <c r="Y16" i="2" s="1"/>
  <c r="AM14" i="2"/>
  <c r="AC14" i="2"/>
  <c r="K17" i="2"/>
  <c r="AH16" i="2"/>
  <c r="E15" i="2"/>
  <c r="AB14" i="2"/>
  <c r="B17" i="2"/>
  <c r="AH13" i="2"/>
  <c r="B14" i="2"/>
  <c r="Y13" i="2"/>
  <c r="M17" i="2"/>
  <c r="AE17" i="2" s="1"/>
  <c r="AN16" i="2"/>
  <c r="AF16" i="2"/>
  <c r="G15" i="2"/>
  <c r="Y15" i="2" s="1"/>
  <c r="AL14" i="2"/>
  <c r="Z14" i="2"/>
  <c r="D17" i="2"/>
  <c r="V17" i="2" s="1"/>
  <c r="AN13" i="2"/>
  <c r="AF13" i="2"/>
  <c r="J16" i="2"/>
  <c r="AB16" i="2" s="1"/>
  <c r="AM15" i="2"/>
  <c r="AC15" i="2"/>
  <c r="D14" i="2"/>
  <c r="V14" i="2" s="1"/>
  <c r="AK13" i="2"/>
  <c r="W13" i="2"/>
  <c r="AJ8" i="2"/>
  <c r="T8" i="2"/>
  <c r="AJ9" i="2"/>
  <c r="AK9" i="2"/>
  <c r="W9" i="2"/>
  <c r="AL6" i="2"/>
  <c r="Z6" i="2"/>
  <c r="AN7" i="2"/>
  <c r="AF7" i="2"/>
  <c r="AM6" i="2"/>
  <c r="AC6" i="2"/>
  <c r="AN8" i="2"/>
  <c r="AF8" i="2"/>
  <c r="AM7" i="2"/>
  <c r="AC7" i="2"/>
  <c r="AK8" i="2"/>
  <c r="W8" i="2"/>
  <c r="T7" i="2"/>
  <c r="AN9" i="2"/>
  <c r="AF9" i="2"/>
  <c r="AL7" i="2"/>
  <c r="Z7" i="2"/>
  <c r="AN6" i="2"/>
  <c r="AF6" i="2"/>
  <c r="AM8" i="2"/>
  <c r="AC8" i="2"/>
  <c r="D7" i="2"/>
  <c r="V7" i="2" s="1"/>
  <c r="AK6" i="2"/>
  <c r="W6" i="2"/>
  <c r="E88" i="1"/>
  <c r="P88" i="1"/>
  <c r="T88" i="1"/>
  <c r="P89" i="1"/>
  <c r="M90" i="1"/>
  <c r="P90" i="1"/>
  <c r="T90" i="1"/>
  <c r="M91" i="1"/>
  <c r="T91" i="1"/>
  <c r="P92" i="1"/>
  <c r="T92" i="1"/>
  <c r="AO8" i="2" l="1"/>
  <c r="AO9" i="2"/>
  <c r="R9" i="2" s="1"/>
  <c r="Q21" i="2"/>
  <c r="Q6" i="2"/>
  <c r="Q7" i="2"/>
  <c r="AO6" i="2"/>
  <c r="R6" i="2" s="1"/>
  <c r="Q9" i="2"/>
  <c r="AO13" i="2"/>
  <c r="R13" i="2" s="1"/>
  <c r="AO21" i="2"/>
  <c r="R21" i="2" s="1"/>
  <c r="AJ23" i="2"/>
  <c r="T23" i="2"/>
  <c r="AK25" i="2"/>
  <c r="W25" i="2"/>
  <c r="AJ24" i="2"/>
  <c r="T24" i="2"/>
  <c r="AL25" i="2"/>
  <c r="Z25" i="2"/>
  <c r="AK24" i="2"/>
  <c r="W24" i="2"/>
  <c r="Q24" i="2" s="1"/>
  <c r="AO24" i="2"/>
  <c r="R24" i="2" s="1"/>
  <c r="AM25" i="2"/>
  <c r="AC25" i="2"/>
  <c r="AK23" i="2"/>
  <c r="W23" i="2"/>
  <c r="Q23" i="2" s="1"/>
  <c r="AJ25" i="2"/>
  <c r="T25" i="2"/>
  <c r="AJ22" i="2"/>
  <c r="AO22" i="2" s="1"/>
  <c r="R22" i="2" s="1"/>
  <c r="T22" i="2"/>
  <c r="Q22" i="2" s="1"/>
  <c r="Q13" i="2"/>
  <c r="AJ15" i="2"/>
  <c r="T15" i="2"/>
  <c r="AK17" i="2"/>
  <c r="W17" i="2"/>
  <c r="AJ16" i="2"/>
  <c r="T16" i="2"/>
  <c r="AL17" i="2"/>
  <c r="Z17" i="2"/>
  <c r="AK16" i="2"/>
  <c r="AO16" i="2" s="1"/>
  <c r="R16" i="2" s="1"/>
  <c r="W16" i="2"/>
  <c r="Q16" i="2" s="1"/>
  <c r="AM17" i="2"/>
  <c r="AC17" i="2"/>
  <c r="AK15" i="2"/>
  <c r="W15" i="2"/>
  <c r="Q15" i="2" s="1"/>
  <c r="AJ17" i="2"/>
  <c r="T17" i="2"/>
  <c r="AJ14" i="2"/>
  <c r="T14" i="2"/>
  <c r="Q14" i="2" s="1"/>
  <c r="AO14" i="2"/>
  <c r="R14" i="2" s="1"/>
  <c r="AJ7" i="2"/>
  <c r="AO7" i="2" s="1"/>
  <c r="R7" i="2" s="1"/>
  <c r="AO23" i="2" l="1"/>
  <c r="R23" i="2" s="1"/>
  <c r="AO15" i="2"/>
  <c r="R15" i="2" s="1"/>
  <c r="AO25" i="2"/>
  <c r="R25" i="2" s="1"/>
  <c r="Q25" i="2"/>
  <c r="AO17" i="2"/>
  <c r="R17" i="2" s="1"/>
  <c r="Q17" i="2"/>
</calcChain>
</file>

<file path=xl/sharedStrings.xml><?xml version="1.0" encoding="utf-8"?>
<sst xmlns="http://schemas.openxmlformats.org/spreadsheetml/2006/main" count="507" uniqueCount="212">
  <si>
    <t>３．期日・会場　</t>
  </si>
  <si>
    <t>４．競技規則</t>
  </si>
  <si>
    <t>５．組み合わせ</t>
    <rPh sb="2" eb="3">
      <t>ク</t>
    </rPh>
    <rPh sb="4" eb="5">
      <t>ア</t>
    </rPh>
    <phoneticPr fontId="1"/>
  </si>
  <si>
    <t>一次リーグ</t>
    <rPh sb="0" eb="2">
      <t>イチジ</t>
    </rPh>
    <phoneticPr fontId="1"/>
  </si>
  <si>
    <t>二次リーグ</t>
    <rPh sb="0" eb="2">
      <t>ニジ</t>
    </rPh>
    <phoneticPr fontId="1"/>
  </si>
  <si>
    <t>B</t>
    <phoneticPr fontId="1"/>
  </si>
  <si>
    <t>対戦</t>
    <rPh sb="0" eb="2">
      <t>タイセン</t>
    </rPh>
    <phoneticPr fontId="1"/>
  </si>
  <si>
    <t>審判</t>
    <rPh sb="0" eb="2">
      <t>シンパン</t>
    </rPh>
    <phoneticPr fontId="1"/>
  </si>
  <si>
    <t>A</t>
    <phoneticPr fontId="1"/>
  </si>
  <si>
    <t>C</t>
    <phoneticPr fontId="1"/>
  </si>
  <si>
    <t>C</t>
    <phoneticPr fontId="1"/>
  </si>
  <si>
    <t>―</t>
    <phoneticPr fontId="1"/>
  </si>
  <si>
    <t>A</t>
    <phoneticPr fontId="1"/>
  </si>
  <si>
    <t>B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</si>
  <si>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</si>
  <si>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</si>
  <si>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D</t>
    <phoneticPr fontId="1"/>
  </si>
  <si>
    <t>E</t>
    <phoneticPr fontId="1"/>
  </si>
  <si>
    <t>時　間</t>
    <rPh sb="0" eb="1">
      <t>トキ</t>
    </rPh>
    <rPh sb="2" eb="3">
      <t>アイダ</t>
    </rPh>
    <phoneticPr fontId="1"/>
  </si>
  <si>
    <t>対　　　　戦</t>
    <rPh sb="0" eb="1">
      <t>タイ</t>
    </rPh>
    <rPh sb="5" eb="6">
      <t>セン</t>
    </rPh>
    <phoneticPr fontId="1"/>
  </si>
  <si>
    <t>審　判</t>
    <rPh sb="0" eb="1">
      <t>シン</t>
    </rPh>
    <rPh sb="2" eb="3">
      <t>ハン</t>
    </rPh>
    <phoneticPr fontId="1"/>
  </si>
  <si>
    <t xml:space="preserve"> 9:00</t>
    <phoneticPr fontId="1"/>
  </si>
  <si>
    <t>Ｄ</t>
    <phoneticPr fontId="1"/>
  </si>
  <si>
    <t>Ｅ</t>
    <phoneticPr fontId="1"/>
  </si>
  <si>
    <t>決勝トーナメント</t>
    <rPh sb="0" eb="2">
      <t>ケッショウ</t>
    </rPh>
    <phoneticPr fontId="1"/>
  </si>
  <si>
    <t xml:space="preserve"> 同点の場合、決勝トーナメントのみ、１０分間(５－５)の延長戦を行い、それでも決しない場合は５人によるＰＫ選により上位に進出するチームを決める。</t>
    <phoneticPr fontId="1"/>
  </si>
  <si>
    <t>審判:</t>
    <rPh sb="0" eb="2">
      <t>シンパン</t>
    </rPh>
    <phoneticPr fontId="1"/>
  </si>
  <si>
    <t>審判:第一・第二試合の勝ちチーム</t>
    <rPh sb="0" eb="2">
      <t>シンパン</t>
    </rPh>
    <rPh sb="3" eb="4">
      <t>ダイ</t>
    </rPh>
    <rPh sb="4" eb="5">
      <t>イチ</t>
    </rPh>
    <rPh sb="6" eb="8">
      <t>ダイニ</t>
    </rPh>
    <rPh sb="8" eb="10">
      <t>シアイ</t>
    </rPh>
    <rPh sb="11" eb="12">
      <t>カ</t>
    </rPh>
    <phoneticPr fontId="1"/>
  </si>
  <si>
    <t>☆　延期などの判断は、会場担当者の方が行い、各チーム顧問へ連絡し</t>
  </si>
  <si>
    <t>第一位</t>
    <rPh sb="0" eb="1">
      <t>ダイ</t>
    </rPh>
    <rPh sb="1" eb="3">
      <t>イチイ</t>
    </rPh>
    <phoneticPr fontId="1"/>
  </si>
  <si>
    <t>第二位</t>
    <rPh sb="0" eb="1">
      <t>ダイ</t>
    </rPh>
    <rPh sb="1" eb="3">
      <t>ニイ</t>
    </rPh>
    <phoneticPr fontId="1"/>
  </si>
  <si>
    <t>第三位</t>
    <rPh sb="0" eb="1">
      <t>ダイ</t>
    </rPh>
    <rPh sb="1" eb="3">
      <t>サンイ</t>
    </rPh>
    <phoneticPr fontId="1"/>
  </si>
  <si>
    <t>―</t>
    <phoneticPr fontId="1"/>
  </si>
  <si>
    <t>※二次リーグの組み合わせは、</t>
    <rPh sb="1" eb="3">
      <t>ニジ</t>
    </rPh>
    <rPh sb="7" eb="8">
      <t>ク</t>
    </rPh>
    <rPh sb="9" eb="10">
      <t>ア</t>
    </rPh>
    <phoneticPr fontId="1"/>
  </si>
  <si>
    <t>　シード校の関係で大会ごとに</t>
    <rPh sb="4" eb="5">
      <t>コウ</t>
    </rPh>
    <rPh sb="6" eb="8">
      <t>カンケイ</t>
    </rPh>
    <rPh sb="9" eb="11">
      <t>タイカイ</t>
    </rPh>
    <phoneticPr fontId="1"/>
  </si>
  <si>
    <t>　変更してください。</t>
    <rPh sb="1" eb="3">
      <t>ヘンコウ</t>
    </rPh>
    <phoneticPr fontId="1"/>
  </si>
  <si>
    <t>審判:第一・第二試合の負けチーム</t>
    <rPh sb="0" eb="2">
      <t>シンパン</t>
    </rPh>
    <rPh sb="3" eb="4">
      <t>ダイ</t>
    </rPh>
    <rPh sb="4" eb="5">
      <t>イチ</t>
    </rPh>
    <rPh sb="6" eb="8">
      <t>ダイニ</t>
    </rPh>
    <rPh sb="8" eb="10">
      <t>シアイ</t>
    </rPh>
    <rPh sb="11" eb="12">
      <t>マ</t>
    </rPh>
    <phoneticPr fontId="1"/>
  </si>
  <si>
    <t>Ａブロック</t>
    <phoneticPr fontId="1"/>
  </si>
  <si>
    <t>得失点</t>
    <rPh sb="0" eb="3">
      <t>トクシッテン</t>
    </rPh>
    <phoneticPr fontId="1"/>
  </si>
  <si>
    <t>勝点</t>
    <rPh sb="0" eb="1">
      <t>カ</t>
    </rPh>
    <rPh sb="1" eb="2">
      <t>テン</t>
    </rPh>
    <phoneticPr fontId="1"/>
  </si>
  <si>
    <t>-</t>
    <phoneticPr fontId="1"/>
  </si>
  <si>
    <t>　結果</t>
    <rPh sb="1" eb="3">
      <t>ケッカ</t>
    </rPh>
    <phoneticPr fontId="1"/>
  </si>
  <si>
    <t>　　Aブロック　１位</t>
    <rPh sb="9" eb="10">
      <t>イ</t>
    </rPh>
    <phoneticPr fontId="1"/>
  </si>
  <si>
    <t>2位</t>
    <rPh sb="1" eb="2">
      <t>イ</t>
    </rPh>
    <phoneticPr fontId="1"/>
  </si>
  <si>
    <t>　　Bブロック　１位</t>
    <rPh sb="9" eb="10">
      <t>イ</t>
    </rPh>
    <phoneticPr fontId="1"/>
  </si>
  <si>
    <t>　　Cブロック　１位</t>
    <rPh sb="9" eb="10">
      <t>イ</t>
    </rPh>
    <phoneticPr fontId="1"/>
  </si>
  <si>
    <t>　Dブロック</t>
    <phoneticPr fontId="1"/>
  </si>
  <si>
    <t>　Eブロック</t>
    <phoneticPr fontId="1"/>
  </si>
  <si>
    <t>-</t>
  </si>
  <si>
    <t>-</t>
    <phoneticPr fontId="1"/>
  </si>
  <si>
    <t>　　Dブロック　１位</t>
    <rPh sb="9" eb="10">
      <t>イ</t>
    </rPh>
    <phoneticPr fontId="1"/>
  </si>
  <si>
    <t>　　Eブロック　１位</t>
    <rPh sb="9" eb="10">
      <t>イ</t>
    </rPh>
    <phoneticPr fontId="1"/>
  </si>
  <si>
    <t>◆一次リーグ</t>
    <rPh sb="1" eb="3">
      <t>イチジ</t>
    </rPh>
    <phoneticPr fontId="1"/>
  </si>
  <si>
    <t>◆二次リーグ</t>
    <rPh sb="1" eb="3">
      <t>ニジ</t>
    </rPh>
    <phoneticPr fontId="1"/>
  </si>
  <si>
    <t>◆決勝トーナメント</t>
    <rPh sb="1" eb="3">
      <t>ケッショウ</t>
    </rPh>
    <phoneticPr fontId="1"/>
  </si>
  <si>
    <t>　　準決勝</t>
    <rPh sb="2" eb="5">
      <t>ジュンケッショウ</t>
    </rPh>
    <phoneticPr fontId="1"/>
  </si>
  <si>
    <t>　　三位決定戦</t>
    <rPh sb="2" eb="4">
      <t>サンイ</t>
    </rPh>
    <rPh sb="4" eb="7">
      <t>ケッテイセン</t>
    </rPh>
    <phoneticPr fontId="1"/>
  </si>
  <si>
    <t>　　決勝</t>
    <rPh sb="2" eb="4">
      <t>ケッショウ</t>
    </rPh>
    <phoneticPr fontId="1"/>
  </si>
  <si>
    <t>第2位</t>
    <rPh sb="0" eb="1">
      <t>ダイ</t>
    </rPh>
    <rPh sb="2" eb="3">
      <t>イ</t>
    </rPh>
    <phoneticPr fontId="1"/>
  </si>
  <si>
    <t>以上の結果より</t>
    <rPh sb="0" eb="2">
      <t>イジョウ</t>
    </rPh>
    <rPh sb="3" eb="5">
      <t>ケッカ</t>
    </rPh>
    <phoneticPr fontId="1"/>
  </si>
  <si>
    <t>第1位</t>
    <rPh sb="0" eb="1">
      <t>ダイ</t>
    </rPh>
    <rPh sb="2" eb="3">
      <t>イ</t>
    </rPh>
    <phoneticPr fontId="1"/>
  </si>
  <si>
    <t>第3位</t>
    <rPh sb="0" eb="1">
      <t>ダイ</t>
    </rPh>
    <rPh sb="2" eb="3">
      <t>イ</t>
    </rPh>
    <phoneticPr fontId="1"/>
  </si>
  <si>
    <t>　　結果</t>
    <rPh sb="2" eb="4">
      <t>ケッカ</t>
    </rPh>
    <phoneticPr fontId="1"/>
  </si>
  <si>
    <t>が県大会に進出します。</t>
    <rPh sb="1" eb="2">
      <t>ケン</t>
    </rPh>
    <rPh sb="2" eb="4">
      <t>タイカイ</t>
    </rPh>
    <rPh sb="5" eb="7">
      <t>シンシュツ</t>
    </rPh>
    <phoneticPr fontId="1"/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</si>
  <si>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</si>
  <si>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 xml:space="preserve">１．主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</si>
  <si>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>結果報告（ＦＡＸ番号）</t>
    <rPh sb="0" eb="2">
      <t>ケッカ</t>
    </rPh>
    <rPh sb="2" eb="4">
      <t>ホウコク</t>
    </rPh>
    <rPh sb="8" eb="10">
      <t>バンゴウ</t>
    </rPh>
    <phoneticPr fontId="1"/>
  </si>
  <si>
    <t>清水サッカー協会</t>
    <rPh sb="0" eb="2">
      <t>シミズ</t>
    </rPh>
    <rPh sb="6" eb="8">
      <t>キョウカイ</t>
    </rPh>
    <phoneticPr fontId="1"/>
  </si>
  <si>
    <t>054-337-0722</t>
    <phoneticPr fontId="1"/>
  </si>
  <si>
    <t>翔洋</t>
    <rPh sb="0" eb="1">
      <t>ショウ</t>
    </rPh>
    <rPh sb="1" eb="2">
      <t>ヨウ</t>
    </rPh>
    <phoneticPr fontId="1"/>
  </si>
  <si>
    <t>054-334-0827</t>
    <phoneticPr fontId="1"/>
  </si>
  <si>
    <t>1枚目／4枚</t>
    <rPh sb="1" eb="3">
      <t>マイメ</t>
    </rPh>
    <rPh sb="5" eb="6">
      <t>マイ</t>
    </rPh>
    <phoneticPr fontId="1"/>
  </si>
  <si>
    <t>平成  年度　清水中央ロータリークラブ杯</t>
    <rPh sb="0" eb="2">
      <t>ヘイセイ</t>
    </rPh>
    <rPh sb="4" eb="6">
      <t>ネンド</t>
    </rPh>
    <rPh sb="7" eb="9">
      <t>シミズ</t>
    </rPh>
    <rPh sb="9" eb="11">
      <t>チュウオウ</t>
    </rPh>
    <rPh sb="19" eb="20">
      <t>ハイ</t>
    </rPh>
    <phoneticPr fontId="1"/>
  </si>
  <si>
    <t>Aブロック</t>
    <phoneticPr fontId="1"/>
  </si>
  <si>
    <t xml:space="preserve">  月  日まで　  中Ｇ他</t>
    <rPh sb="2" eb="3">
      <t>ガツ</t>
    </rPh>
    <rPh sb="5" eb="6">
      <t>ニチ</t>
    </rPh>
    <rPh sb="11" eb="12">
      <t>チュウ</t>
    </rPh>
    <rPh sb="13" eb="14">
      <t>ホカ</t>
    </rPh>
    <phoneticPr fontId="1"/>
  </si>
  <si>
    <t>2枚目／4枚</t>
    <rPh sb="1" eb="3">
      <t>マイメ</t>
    </rPh>
    <rPh sb="5" eb="6">
      <t>マイ</t>
    </rPh>
    <phoneticPr fontId="1"/>
  </si>
  <si>
    <t>Bブロック</t>
    <phoneticPr fontId="1"/>
  </si>
  <si>
    <t>3枚目／4枚</t>
    <rPh sb="1" eb="3">
      <t>マイメ</t>
    </rPh>
    <rPh sb="5" eb="6">
      <t>マイ</t>
    </rPh>
    <phoneticPr fontId="1"/>
  </si>
  <si>
    <t>Cブロック</t>
    <phoneticPr fontId="1"/>
  </si>
  <si>
    <t>4枚目／4枚</t>
    <rPh sb="1" eb="3">
      <t>マイメ</t>
    </rPh>
    <rPh sb="5" eb="6">
      <t>マイ</t>
    </rPh>
    <phoneticPr fontId="1"/>
  </si>
  <si>
    <t>以上の結果より、
第一位　　中、第二位　　中が県大会に進出</t>
    <rPh sb="0" eb="2">
      <t>イジョウ</t>
    </rPh>
    <rPh sb="3" eb="5">
      <t>ケッカ</t>
    </rPh>
    <rPh sb="9" eb="10">
      <t>ダイ</t>
    </rPh>
    <rPh sb="10" eb="12">
      <t>イチイ</t>
    </rPh>
    <rPh sb="14" eb="15">
      <t>チュウ</t>
    </rPh>
    <rPh sb="16" eb="17">
      <t>ダイ</t>
    </rPh>
    <rPh sb="17" eb="19">
      <t>ニイ</t>
    </rPh>
    <rPh sb="21" eb="22">
      <t>チュウ</t>
    </rPh>
    <rPh sb="23" eb="24">
      <t>ケン</t>
    </rPh>
    <rPh sb="24" eb="26">
      <t>タイカイ</t>
    </rPh>
    <rPh sb="27" eb="29">
      <t>シンシュツ</t>
    </rPh>
    <phoneticPr fontId="1"/>
  </si>
  <si>
    <t>送信者　清水第六中学校　渡辺剛史
　　　　連絡先　３６６‐６５２０</t>
    <rPh sb="0" eb="3">
      <t>ソウシンシャ</t>
    </rPh>
    <rPh sb="4" eb="6">
      <t>シミズ</t>
    </rPh>
    <rPh sb="6" eb="7">
      <t>ダイ</t>
    </rPh>
    <rPh sb="7" eb="8">
      <t>ロク</t>
    </rPh>
    <rPh sb="8" eb="11">
      <t>チュウガッコウ</t>
    </rPh>
    <rPh sb="12" eb="14">
      <t>ワタナベ</t>
    </rPh>
    <rPh sb="14" eb="16">
      <t>タケシ</t>
    </rPh>
    <phoneticPr fontId="1"/>
  </si>
  <si>
    <t>決勝戦</t>
    <rPh sb="0" eb="3">
      <t>ケッショウセン</t>
    </rPh>
    <phoneticPr fontId="1"/>
  </si>
  <si>
    <t>Ｅブロック</t>
    <phoneticPr fontId="1"/>
  </si>
  <si>
    <t>Ｄブロック</t>
    <phoneticPr fontId="1"/>
  </si>
  <si>
    <t>よろしくお願いします</t>
    <rPh sb="5" eb="6">
      <t>ネガ</t>
    </rPh>
    <phoneticPr fontId="1"/>
  </si>
  <si>
    <t>サッカー部顧問様</t>
    <rPh sb="4" eb="5">
      <t>ブ</t>
    </rPh>
    <rPh sb="5" eb="8">
      <t>コモンサマ</t>
    </rPh>
    <phoneticPr fontId="1"/>
  </si>
  <si>
    <t>（日付：　　　　会場：</t>
    <rPh sb="1" eb="3">
      <t>ヒヅケ</t>
    </rPh>
    <rPh sb="8" eb="10">
      <t>カイジョウ</t>
    </rPh>
    <phoneticPr fontId="1"/>
  </si>
  <si>
    <t>送付者氏名：　　　　　　　　　　　　　）</t>
    <rPh sb="0" eb="2">
      <t>ソウフ</t>
    </rPh>
    <rPh sb="2" eb="3">
      <t>シャ</t>
    </rPh>
    <rPh sb="3" eb="5">
      <t>シメイ</t>
    </rPh>
    <phoneticPr fontId="1"/>
  </si>
  <si>
    <t>※試合結果の報告をお願いします。</t>
    <rPh sb="1" eb="3">
      <t>シアイ</t>
    </rPh>
    <rPh sb="3" eb="5">
      <t>ケッカ</t>
    </rPh>
    <rPh sb="6" eb="8">
      <t>ホウコク</t>
    </rPh>
    <rPh sb="10" eb="11">
      <t>ネガ</t>
    </rPh>
    <phoneticPr fontId="1"/>
  </si>
  <si>
    <t>◎送付先</t>
    <rPh sb="1" eb="3">
      <t>ソウフ</t>
    </rPh>
    <rPh sb="3" eb="4">
      <t>サキ</t>
    </rPh>
    <phoneticPr fontId="1"/>
  </si>
  <si>
    <t>　　　　　　中</t>
    <rPh sb="6" eb="7">
      <t>チュウ</t>
    </rPh>
    <phoneticPr fontId="1"/>
  </si>
  <si>
    <t>　FAX　</t>
    <phoneticPr fontId="1"/>
  </si>
  <si>
    <t xml:space="preserve">　mail: </t>
    <phoneticPr fontId="1"/>
  </si>
  <si>
    <t>　mailでもFAXでもかまいませんので、会場担当の先生が報告をお願いします。</t>
    <rPh sb="21" eb="23">
      <t>カイジョウ</t>
    </rPh>
    <rPh sb="23" eb="25">
      <t>タントウ</t>
    </rPh>
    <rPh sb="26" eb="28">
      <t>センセイ</t>
    </rPh>
    <rPh sb="29" eb="31">
      <t>ホウコク</t>
    </rPh>
    <rPh sb="33" eb="34">
      <t>ネガ</t>
    </rPh>
    <phoneticPr fontId="1"/>
  </si>
  <si>
    <t>一中</t>
    <rPh sb="0" eb="2">
      <t>イッチュウ</t>
    </rPh>
    <phoneticPr fontId="1"/>
  </si>
  <si>
    <t>清水一中</t>
    <rPh sb="0" eb="2">
      <t>シミズ</t>
    </rPh>
    <rPh sb="2" eb="3">
      <t>イチ</t>
    </rPh>
    <rPh sb="3" eb="4">
      <t>チュウ</t>
    </rPh>
    <phoneticPr fontId="1"/>
  </si>
  <si>
    <t>二中</t>
    <rPh sb="0" eb="1">
      <t>ニ</t>
    </rPh>
    <rPh sb="1" eb="2">
      <t>チュウ</t>
    </rPh>
    <phoneticPr fontId="1"/>
  </si>
  <si>
    <t>清水二中</t>
    <rPh sb="0" eb="2">
      <t>シミズ</t>
    </rPh>
    <rPh sb="2" eb="3">
      <t>ニ</t>
    </rPh>
    <rPh sb="3" eb="4">
      <t>チュウ</t>
    </rPh>
    <phoneticPr fontId="1"/>
  </si>
  <si>
    <t>三中</t>
    <rPh sb="0" eb="1">
      <t>サン</t>
    </rPh>
    <rPh sb="1" eb="2">
      <t>チュウ</t>
    </rPh>
    <phoneticPr fontId="1"/>
  </si>
  <si>
    <t>清水三中</t>
    <rPh sb="0" eb="2">
      <t>シミズ</t>
    </rPh>
    <rPh sb="2" eb="3">
      <t>サン</t>
    </rPh>
    <rPh sb="3" eb="4">
      <t>チュウ</t>
    </rPh>
    <phoneticPr fontId="1"/>
  </si>
  <si>
    <t>四中</t>
    <rPh sb="0" eb="1">
      <t>ヨン</t>
    </rPh>
    <rPh sb="1" eb="2">
      <t>チュウ</t>
    </rPh>
    <phoneticPr fontId="1"/>
  </si>
  <si>
    <t>清水四中</t>
    <rPh sb="0" eb="2">
      <t>シミズ</t>
    </rPh>
    <rPh sb="2" eb="3">
      <t>ヨン</t>
    </rPh>
    <rPh sb="3" eb="4">
      <t>チュウ</t>
    </rPh>
    <phoneticPr fontId="1"/>
  </si>
  <si>
    <t>五中</t>
    <rPh sb="0" eb="1">
      <t>ゴ</t>
    </rPh>
    <rPh sb="1" eb="2">
      <t>チュウ</t>
    </rPh>
    <phoneticPr fontId="1"/>
  </si>
  <si>
    <t>清水五中</t>
    <rPh sb="0" eb="2">
      <t>シミズ</t>
    </rPh>
    <rPh sb="2" eb="3">
      <t>ゴ</t>
    </rPh>
    <rPh sb="3" eb="4">
      <t>チュウ</t>
    </rPh>
    <phoneticPr fontId="1"/>
  </si>
  <si>
    <t>六中</t>
    <rPh sb="0" eb="1">
      <t>ロク</t>
    </rPh>
    <rPh sb="1" eb="2">
      <t>チュウ</t>
    </rPh>
    <phoneticPr fontId="1"/>
  </si>
  <si>
    <t>清水六中</t>
    <rPh sb="0" eb="2">
      <t>シミズ</t>
    </rPh>
    <rPh sb="2" eb="3">
      <t>ロク</t>
    </rPh>
    <rPh sb="3" eb="4">
      <t>チュウ</t>
    </rPh>
    <phoneticPr fontId="1"/>
  </si>
  <si>
    <t>七中</t>
    <rPh sb="0" eb="1">
      <t>ナナ</t>
    </rPh>
    <rPh sb="1" eb="2">
      <t>チュウ</t>
    </rPh>
    <phoneticPr fontId="1"/>
  </si>
  <si>
    <t>清水七中</t>
    <rPh sb="0" eb="2">
      <t>シミズ</t>
    </rPh>
    <rPh sb="2" eb="3">
      <t>ナナ</t>
    </rPh>
    <rPh sb="3" eb="4">
      <t>チュウ</t>
    </rPh>
    <phoneticPr fontId="1"/>
  </si>
  <si>
    <t>八中</t>
    <rPh sb="0" eb="1">
      <t>ハチ</t>
    </rPh>
    <rPh sb="1" eb="2">
      <t>チュウ</t>
    </rPh>
    <phoneticPr fontId="1"/>
  </si>
  <si>
    <t>清水八中</t>
    <rPh sb="0" eb="2">
      <t>シミズ</t>
    </rPh>
    <rPh sb="2" eb="3">
      <t>ハチ</t>
    </rPh>
    <rPh sb="3" eb="4">
      <t>チュウ</t>
    </rPh>
    <phoneticPr fontId="1"/>
  </si>
  <si>
    <t>飯田</t>
    <rPh sb="0" eb="2">
      <t>イイダ</t>
    </rPh>
    <phoneticPr fontId="1"/>
  </si>
  <si>
    <t>飯田中</t>
    <rPh sb="0" eb="2">
      <t>イイダ</t>
    </rPh>
    <rPh sb="2" eb="3">
      <t>チュウ</t>
    </rPh>
    <phoneticPr fontId="1"/>
  </si>
  <si>
    <t>庵原</t>
    <rPh sb="0" eb="2">
      <t>イハラ</t>
    </rPh>
    <phoneticPr fontId="1"/>
  </si>
  <si>
    <t>庵原中</t>
    <rPh sb="0" eb="2">
      <t>イハラ</t>
    </rPh>
    <rPh sb="2" eb="3">
      <t>チュウ</t>
    </rPh>
    <phoneticPr fontId="1"/>
  </si>
  <si>
    <t>袖師</t>
    <rPh sb="0" eb="1">
      <t>ソデ</t>
    </rPh>
    <rPh sb="1" eb="2">
      <t>シ</t>
    </rPh>
    <phoneticPr fontId="1"/>
  </si>
  <si>
    <t>袖師中</t>
    <rPh sb="0" eb="1">
      <t>ソデ</t>
    </rPh>
    <rPh sb="1" eb="2">
      <t>シ</t>
    </rPh>
    <rPh sb="2" eb="3">
      <t>チュウ</t>
    </rPh>
    <phoneticPr fontId="1"/>
  </si>
  <si>
    <t>決勝</t>
    <rPh sb="0" eb="2">
      <t>ケッショウ</t>
    </rPh>
    <phoneticPr fontId="1"/>
  </si>
  <si>
    <t>興津</t>
    <rPh sb="0" eb="2">
      <t>オキツ</t>
    </rPh>
    <phoneticPr fontId="1"/>
  </si>
  <si>
    <t>興津中</t>
    <rPh sb="0" eb="2">
      <t>オキツ</t>
    </rPh>
    <rPh sb="2" eb="3">
      <t>チュウ</t>
    </rPh>
    <phoneticPr fontId="1"/>
  </si>
  <si>
    <t>由比</t>
    <rPh sb="0" eb="2">
      <t>ユイ</t>
    </rPh>
    <phoneticPr fontId="1"/>
  </si>
  <si>
    <t>由比中</t>
    <rPh sb="0" eb="2">
      <t>ユイ</t>
    </rPh>
    <rPh sb="2" eb="3">
      <t>チュウ</t>
    </rPh>
    <phoneticPr fontId="1"/>
  </si>
  <si>
    <t>蒲原</t>
    <rPh sb="0" eb="2">
      <t>カンバラ</t>
    </rPh>
    <phoneticPr fontId="1"/>
  </si>
  <si>
    <t>蒲原中</t>
    <rPh sb="0" eb="2">
      <t>カンバラ</t>
    </rPh>
    <rPh sb="2" eb="3">
      <t>チュウ</t>
    </rPh>
    <phoneticPr fontId="1"/>
  </si>
  <si>
    <t>翔洋中</t>
    <rPh sb="0" eb="1">
      <t>ショウ</t>
    </rPh>
    <rPh sb="1" eb="2">
      <t>ヨウ</t>
    </rPh>
    <rPh sb="2" eb="3">
      <t>チュウ</t>
    </rPh>
    <phoneticPr fontId="1"/>
  </si>
  <si>
    <t>八・庵</t>
    <rPh sb="0" eb="1">
      <t>ハチ</t>
    </rPh>
    <rPh sb="2" eb="3">
      <t>イオリ</t>
    </rPh>
    <phoneticPr fontId="1"/>
  </si>
  <si>
    <t>八中・庵原</t>
    <rPh sb="0" eb="1">
      <t>ハチ</t>
    </rPh>
    <rPh sb="1" eb="2">
      <t>チュウ</t>
    </rPh>
    <rPh sb="3" eb="5">
      <t>イハラ</t>
    </rPh>
    <phoneticPr fontId="1"/>
  </si>
  <si>
    <t>由・蒲</t>
    <rPh sb="0" eb="1">
      <t>ユ</t>
    </rPh>
    <rPh sb="2" eb="3">
      <t>カバ</t>
    </rPh>
    <phoneticPr fontId="1"/>
  </si>
  <si>
    <t>由比・蒲原</t>
    <rPh sb="0" eb="2">
      <t>ユイ</t>
    </rPh>
    <rPh sb="3" eb="5">
      <t>カンバラ</t>
    </rPh>
    <phoneticPr fontId="1"/>
  </si>
  <si>
    <t>予選リーグ</t>
    <rPh sb="0" eb="2">
      <t>ヨセン</t>
    </rPh>
    <phoneticPr fontId="1"/>
  </si>
  <si>
    <t>決勝トーナメント</t>
    <phoneticPr fontId="1"/>
  </si>
  <si>
    <t>予備日</t>
    <rPh sb="0" eb="3">
      <t>ヨビビ</t>
    </rPh>
    <phoneticPr fontId="1"/>
  </si>
  <si>
    <t>【参加チーム】</t>
    <phoneticPr fontId="1"/>
  </si>
  <si>
    <t>【参加資格】</t>
    <rPh sb="3" eb="5">
      <t>シカク</t>
    </rPh>
    <phoneticPr fontId="1"/>
  </si>
  <si>
    <t>大会１週間前までに日本サッカー協会に登録してあるチーム及び選手</t>
    <phoneticPr fontId="1"/>
  </si>
  <si>
    <t>【大会形式】</t>
    <rPh sb="1" eb="3">
      <t>タイカイ</t>
    </rPh>
    <phoneticPr fontId="1"/>
  </si>
  <si>
    <t>【試合時間】</t>
    <phoneticPr fontId="1"/>
  </si>
  <si>
    <t>すべて５０分ゲーム（２５－５－２５）　</t>
    <phoneticPr fontId="1"/>
  </si>
  <si>
    <t>【順位決定】</t>
    <rPh sb="3" eb="5">
      <t>ケッテイ</t>
    </rPh>
    <phoneticPr fontId="1"/>
  </si>
  <si>
    <t>①　勝ち点（勝３　分１　負０）　②　リーグ内の得失点差</t>
    <phoneticPr fontId="1"/>
  </si>
  <si>
    <t>③　リーグ内の総得点　　  　    ④　該当チーム間の試合結果</t>
    <rPh sb="28" eb="30">
      <t>シアイ</t>
    </rPh>
    <rPh sb="30" eb="32">
      <t>ケッカ</t>
    </rPh>
    <phoneticPr fontId="1"/>
  </si>
  <si>
    <t>⑤　５人によるＰＫ戦</t>
    <phoneticPr fontId="1"/>
  </si>
  <si>
    <t>【登　録】</t>
    <phoneticPr fontId="1"/>
  </si>
  <si>
    <t>３０名を試合開始３０分前までに登録。</t>
    <phoneticPr fontId="1"/>
  </si>
  <si>
    <t>【交　代】</t>
    <phoneticPr fontId="1"/>
  </si>
  <si>
    <t>【試合球】</t>
    <phoneticPr fontId="1"/>
  </si>
  <si>
    <t>各チームで５号球持ち寄りとする</t>
    <phoneticPr fontId="1"/>
  </si>
  <si>
    <t>【ﾕﾆﾌｫｰﾑ】</t>
    <phoneticPr fontId="1"/>
  </si>
  <si>
    <t>各チーム２色用意する</t>
    <rPh sb="0" eb="1">
      <t>カク</t>
    </rPh>
    <phoneticPr fontId="1"/>
  </si>
  <si>
    <t>【警告・退場】</t>
    <phoneticPr fontId="1"/>
  </si>
  <si>
    <t>退場者は最低１試合の出場を停止する（規律委員会で決定する）</t>
    <phoneticPr fontId="1"/>
  </si>
  <si>
    <t>警告は累積し、２枚で次の１試合の出場を停止する</t>
    <phoneticPr fontId="1"/>
  </si>
  <si>
    <t>【シード】</t>
    <phoneticPr fontId="1"/>
  </si>
  <si>
    <t>【その他】</t>
    <rPh sb="3" eb="4">
      <t>タ</t>
    </rPh>
    <phoneticPr fontId="1"/>
  </si>
  <si>
    <t>その他は日本サッカー協会競技規則に準ずる</t>
    <phoneticPr fontId="1"/>
  </si>
  <si>
    <t>２ブロックにわけ、上位２チームが決勝トーナメントへ</t>
    <rPh sb="9" eb="11">
      <t>ジョウイ</t>
    </rPh>
    <rPh sb="16" eb="18">
      <t>ケッショウ</t>
    </rPh>
    <phoneticPr fontId="1"/>
  </si>
  <si>
    <t>３ブロックに分け上位２チームが二次リーグへ</t>
    <rPh sb="15" eb="17">
      <t>ニジ</t>
    </rPh>
    <phoneticPr fontId="1"/>
  </si>
  <si>
    <t>６．その他　　</t>
    <phoneticPr fontId="1"/>
  </si>
  <si>
    <t>☆　１０分前に主審・副審・予備審で打ち合わせを行ってください。</t>
    <phoneticPr fontId="1"/>
  </si>
  <si>
    <t>予選リーグ</t>
    <phoneticPr fontId="1"/>
  </si>
  <si>
    <t>（大会初日に選手証を確認）</t>
    <rPh sb="1" eb="3">
      <t>タイカイ</t>
    </rPh>
    <rPh sb="3" eb="5">
      <t>ショニチ</t>
    </rPh>
    <rPh sb="6" eb="8">
      <t>センシュ</t>
    </rPh>
    <rPh sb="8" eb="9">
      <t>ショウ</t>
    </rPh>
    <rPh sb="10" eb="12">
      <t>カクニン</t>
    </rPh>
    <phoneticPr fontId="1"/>
  </si>
  <si>
    <t>９名まで可能。リエントリー制。</t>
    <rPh sb="1" eb="2">
      <t>メイ</t>
    </rPh>
    <phoneticPr fontId="1"/>
  </si>
  <si>
    <t>-</t>
    <phoneticPr fontId="1"/>
  </si>
  <si>
    <t>D1位</t>
    <rPh sb="2" eb="3">
      <t>イ</t>
    </rPh>
    <phoneticPr fontId="1"/>
  </si>
  <si>
    <t>E１位</t>
    <rPh sb="2" eb="3">
      <t>イ</t>
    </rPh>
    <phoneticPr fontId="1"/>
  </si>
  <si>
    <t>E２位</t>
    <rPh sb="2" eb="3">
      <t>イ</t>
    </rPh>
    <phoneticPr fontId="1"/>
  </si>
  <si>
    <t>D２位</t>
    <rPh sb="2" eb="3">
      <t>イ</t>
    </rPh>
    <phoneticPr fontId="1"/>
  </si>
  <si>
    <t xml:space="preserve">  平成29年度静岡県春季サッカー大会中東支部予選</t>
    <rPh sb="11" eb="13">
      <t>シュンキ</t>
    </rPh>
    <phoneticPr fontId="1"/>
  </si>
  <si>
    <t>中学校　１４　チーム</t>
    <phoneticPr fontId="1"/>
  </si>
  <si>
    <t xml:space="preserve"> 清水興津中学校サッカー部顧問 村上明裕
 携帯：090-7856-3246
 mail：shimizuokitsu-j1@shizuoka.ednet.jp
 二中：369-0105
 FAX ：369-0106</t>
    <rPh sb="1" eb="3">
      <t>シミズ</t>
    </rPh>
    <rPh sb="3" eb="5">
      <t>オキツ</t>
    </rPh>
    <rPh sb="5" eb="8">
      <t>チュウガッコウ</t>
    </rPh>
    <rPh sb="12" eb="13">
      <t>ブ</t>
    </rPh>
    <rPh sb="13" eb="15">
      <t>コモン</t>
    </rPh>
    <rPh sb="16" eb="18">
      <t>ムラカミ</t>
    </rPh>
    <rPh sb="18" eb="20">
      <t>アキヒロ</t>
    </rPh>
    <rPh sb="22" eb="24">
      <t>ケイタイ</t>
    </rPh>
    <rPh sb="81" eb="82">
      <t>ニ</t>
    </rPh>
    <rPh sb="82" eb="83">
      <t>ナカ</t>
    </rPh>
    <phoneticPr fontId="1"/>
  </si>
  <si>
    <t>　　てください。また、延期になった場合は、村上までご連絡ください。</t>
    <rPh sb="11" eb="13">
      <t>エンキ</t>
    </rPh>
    <rPh sb="17" eb="19">
      <t>バアイ</t>
    </rPh>
    <rPh sb="21" eb="23">
      <t>ムラカミ</t>
    </rPh>
    <rPh sb="26" eb="28">
      <t>レンラク</t>
    </rPh>
    <phoneticPr fontId="1"/>
  </si>
  <si>
    <t>　４月　８日（　土　）～　４月１６日（　日　)</t>
    <rPh sb="8" eb="9">
      <t>ド</t>
    </rPh>
    <rPh sb="14" eb="15">
      <t>ガツ</t>
    </rPh>
    <rPh sb="17" eb="18">
      <t>ニチ</t>
    </rPh>
    <rPh sb="20" eb="21">
      <t>ニチ</t>
    </rPh>
    <phoneticPr fontId="1"/>
  </si>
  <si>
    <t>　４月２２日（　土　）</t>
    <rPh sb="8" eb="9">
      <t>ド</t>
    </rPh>
    <phoneticPr fontId="1"/>
  </si>
  <si>
    <t>　４月２９日（　土　）　蛇塚南Ｇ</t>
    <rPh sb="2" eb="3">
      <t>ガツ</t>
    </rPh>
    <rPh sb="5" eb="6">
      <t>ニチ</t>
    </rPh>
    <rPh sb="8" eb="9">
      <t>ド</t>
    </rPh>
    <rPh sb="12" eb="14">
      <t>ヘビツカ</t>
    </rPh>
    <rPh sb="14" eb="15">
      <t>ミナミ</t>
    </rPh>
    <phoneticPr fontId="1"/>
  </si>
  <si>
    <t>①清水四　　　　②清水六　　　　　③清水飯田　　　　　　　</t>
    <rPh sb="1" eb="3">
      <t>シミズ</t>
    </rPh>
    <rPh sb="3" eb="4">
      <t>ヨン</t>
    </rPh>
    <rPh sb="9" eb="11">
      <t>シミズ</t>
    </rPh>
    <rPh sb="11" eb="12">
      <t>ロク</t>
    </rPh>
    <rPh sb="18" eb="20">
      <t>シミズ</t>
    </rPh>
    <rPh sb="20" eb="22">
      <t>イイダ</t>
    </rPh>
    <phoneticPr fontId="1"/>
  </si>
  <si>
    <t>④清水二　　　　　清水三</t>
    <rPh sb="1" eb="3">
      <t>シミズ</t>
    </rPh>
    <rPh sb="3" eb="4">
      <t>ニ</t>
    </rPh>
    <rPh sb="9" eb="11">
      <t>シミズ</t>
    </rPh>
    <rPh sb="11" eb="12">
      <t>サン</t>
    </rPh>
    <phoneticPr fontId="1"/>
  </si>
  <si>
    <t>清水四</t>
    <rPh sb="0" eb="2">
      <t>シミズ</t>
    </rPh>
    <rPh sb="2" eb="3">
      <t>ヨン</t>
    </rPh>
    <phoneticPr fontId="1"/>
  </si>
  <si>
    <t>清水六</t>
    <rPh sb="0" eb="2">
      <t>シミズ</t>
    </rPh>
    <rPh sb="2" eb="3">
      <t>ロク</t>
    </rPh>
    <phoneticPr fontId="1"/>
  </si>
  <si>
    <t>清水飯田</t>
    <rPh sb="0" eb="2">
      <t>シミズ</t>
    </rPh>
    <rPh sb="2" eb="4">
      <t>イイダ</t>
    </rPh>
    <phoneticPr fontId="1"/>
  </si>
  <si>
    <t>清水四</t>
    <rPh sb="0" eb="2">
      <t>シミズ</t>
    </rPh>
    <rPh sb="2" eb="3">
      <t>ヨン</t>
    </rPh>
    <phoneticPr fontId="1"/>
  </si>
  <si>
    <t>清水六</t>
    <rPh sb="0" eb="2">
      <t>シミズ</t>
    </rPh>
    <rPh sb="2" eb="3">
      <t>ロク</t>
    </rPh>
    <phoneticPr fontId="1"/>
  </si>
  <si>
    <t>清水飯田</t>
    <rPh sb="0" eb="2">
      <t>シミズ</t>
    </rPh>
    <rPh sb="2" eb="4">
      <t>イイダ</t>
    </rPh>
    <phoneticPr fontId="1"/>
  </si>
  <si>
    <t>（Ｄ１）</t>
    <phoneticPr fontId="1"/>
  </si>
  <si>
    <t>（Ｅ１）</t>
    <phoneticPr fontId="1"/>
  </si>
  <si>
    <t>（Ｅ２）</t>
    <phoneticPr fontId="1"/>
  </si>
  <si>
    <t>（Ｅ３）</t>
    <phoneticPr fontId="1"/>
  </si>
  <si>
    <t>（Ｄ２）</t>
    <phoneticPr fontId="1"/>
  </si>
  <si>
    <t>（Ｄ３）</t>
    <phoneticPr fontId="1"/>
  </si>
  <si>
    <t>☆　上位３チームが県大会に出場する</t>
    <phoneticPr fontId="1"/>
  </si>
  <si>
    <t>（　４月２９日　会場：蛇塚南Ｇ）</t>
    <rPh sb="3" eb="4">
      <t>ガツ</t>
    </rPh>
    <rPh sb="6" eb="7">
      <t>ニチ</t>
    </rPh>
    <rPh sb="8" eb="10">
      <t>カイジョウ</t>
    </rPh>
    <rPh sb="11" eb="13">
      <t>ヘビツカ</t>
    </rPh>
    <rPh sb="13" eb="14">
      <t>ミナミ</t>
    </rPh>
    <phoneticPr fontId="1"/>
  </si>
  <si>
    <t>☆　翔洋中はオープン参加</t>
    <rPh sb="2" eb="4">
      <t>ショウヨウ</t>
    </rPh>
    <rPh sb="4" eb="5">
      <t>チュウ</t>
    </rPh>
    <rPh sb="10" eb="12">
      <t>サンカ</t>
    </rPh>
    <phoneticPr fontId="1"/>
  </si>
  <si>
    <t>翔洋中はオープン参加</t>
    <rPh sb="0" eb="2">
      <t>ショウヨウ</t>
    </rPh>
    <rPh sb="2" eb="3">
      <t>チュウ</t>
    </rPh>
    <rPh sb="8" eb="10">
      <t>サンカ</t>
    </rPh>
    <phoneticPr fontId="1"/>
  </si>
  <si>
    <t>３チームが県大会に出場</t>
    <phoneticPr fontId="1"/>
  </si>
  <si>
    <t>　４月２３日（　日　）</t>
    <rPh sb="2" eb="3">
      <t>ガツ</t>
    </rPh>
    <rPh sb="5" eb="6">
      <t>ニチ</t>
    </rPh>
    <rPh sb="8" eb="9">
      <t>ニチ</t>
    </rPh>
    <phoneticPr fontId="1"/>
  </si>
  <si>
    <t>袖師・庵原</t>
    <rPh sb="0" eb="2">
      <t>ソデシ</t>
    </rPh>
    <rPh sb="3" eb="5">
      <t>イハラ</t>
    </rPh>
    <phoneticPr fontId="1"/>
  </si>
  <si>
    <t>清水二</t>
    <rPh sb="0" eb="3">
      <t>シミズニ</t>
    </rPh>
    <phoneticPr fontId="1"/>
  </si>
  <si>
    <t>清水五</t>
    <rPh sb="0" eb="2">
      <t>シミズ</t>
    </rPh>
    <rPh sb="2" eb="3">
      <t>ゴ</t>
    </rPh>
    <phoneticPr fontId="1"/>
  </si>
  <si>
    <t>清水七</t>
    <rPh sb="0" eb="2">
      <t>シミズ</t>
    </rPh>
    <rPh sb="2" eb="3">
      <t>ナナ</t>
    </rPh>
    <phoneticPr fontId="1"/>
  </si>
  <si>
    <t>翔洋</t>
    <rPh sb="0" eb="2">
      <t>ショウヨウ</t>
    </rPh>
    <phoneticPr fontId="1"/>
  </si>
  <si>
    <t>清水三</t>
    <rPh sb="0" eb="2">
      <t>シミズ</t>
    </rPh>
    <rPh sb="2" eb="3">
      <t>サン</t>
    </rPh>
    <phoneticPr fontId="1"/>
  </si>
  <si>
    <t>清水一</t>
    <rPh sb="0" eb="2">
      <t>シミズ</t>
    </rPh>
    <rPh sb="2" eb="3">
      <t>イチ</t>
    </rPh>
    <phoneticPr fontId="1"/>
  </si>
  <si>
    <t>清水八</t>
    <rPh sb="0" eb="2">
      <t>シミズ</t>
    </rPh>
    <rPh sb="2" eb="3">
      <t>ハチ</t>
    </rPh>
    <phoneticPr fontId="1"/>
  </si>
  <si>
    <t>　４月８日　　　　　会場：興津</t>
    <rPh sb="2" eb="3">
      <t>ガツ</t>
    </rPh>
    <rPh sb="4" eb="5">
      <t>ニチ</t>
    </rPh>
    <rPh sb="10" eb="12">
      <t>カイジョウ</t>
    </rPh>
    <rPh sb="13" eb="15">
      <t>オキツ</t>
    </rPh>
    <phoneticPr fontId="1"/>
  </si>
  <si>
    <t>　４月１５日　　　　会場：興津</t>
    <rPh sb="2" eb="3">
      <t>ガツ</t>
    </rPh>
    <rPh sb="5" eb="6">
      <t>ニチ</t>
    </rPh>
    <rPh sb="10" eb="12">
      <t>カイジョウ</t>
    </rPh>
    <rPh sb="13" eb="15">
      <t>オキツ</t>
    </rPh>
    <phoneticPr fontId="1"/>
  </si>
  <si>
    <t>　４月８日　　　　　会場：清水二</t>
    <rPh sb="2" eb="3">
      <t>ガツ</t>
    </rPh>
    <rPh sb="4" eb="5">
      <t>ニチ</t>
    </rPh>
    <rPh sb="10" eb="12">
      <t>カイジョウ</t>
    </rPh>
    <rPh sb="13" eb="16">
      <t>シミズニ</t>
    </rPh>
    <phoneticPr fontId="1"/>
  </si>
  <si>
    <t>　４月１５日　　　　会場：清水二</t>
    <rPh sb="2" eb="3">
      <t>ガツ</t>
    </rPh>
    <rPh sb="5" eb="6">
      <t>ニチ</t>
    </rPh>
    <rPh sb="10" eb="12">
      <t>カイジョウ</t>
    </rPh>
    <rPh sb="13" eb="16">
      <t>シミズニ</t>
    </rPh>
    <phoneticPr fontId="1"/>
  </si>
  <si>
    <t>　４月８日　　　　　会場：飯田</t>
    <rPh sb="2" eb="3">
      <t>ガツ</t>
    </rPh>
    <rPh sb="4" eb="5">
      <t>ニチ</t>
    </rPh>
    <rPh sb="10" eb="12">
      <t>カイジョウ</t>
    </rPh>
    <rPh sb="13" eb="15">
      <t>イイダ</t>
    </rPh>
    <phoneticPr fontId="1"/>
  </si>
  <si>
    <t>　４月１５日　　　　会場：飯田</t>
    <rPh sb="2" eb="3">
      <t>ガツ</t>
    </rPh>
    <rPh sb="5" eb="6">
      <t>ニチ</t>
    </rPh>
    <rPh sb="10" eb="12">
      <t>カイジョウ</t>
    </rPh>
    <rPh sb="13" eb="15">
      <t>イイダ</t>
    </rPh>
    <phoneticPr fontId="1"/>
  </si>
  <si>
    <t>袖･庵</t>
    <rPh sb="0" eb="1">
      <t>ソデ</t>
    </rPh>
    <rPh sb="2" eb="3">
      <t>イオリ</t>
    </rPh>
    <phoneticPr fontId="1"/>
  </si>
  <si>
    <t>袖･庵</t>
    <phoneticPr fontId="1"/>
  </si>
  <si>
    <t>清水二</t>
    <rPh sb="0" eb="2">
      <t>シミズ</t>
    </rPh>
    <rPh sb="2" eb="3">
      <t>ニ</t>
    </rPh>
    <phoneticPr fontId="1"/>
  </si>
  <si>
    <t>（　４月　２２日　会場：　未定　　）</t>
    <rPh sb="3" eb="4">
      <t>ガツ</t>
    </rPh>
    <rPh sb="7" eb="8">
      <t>ニチ</t>
    </rPh>
    <rPh sb="9" eb="11">
      <t>カイジョウ</t>
    </rPh>
    <rPh sb="13" eb="15">
      <t>ミテイ</t>
    </rPh>
    <rPh sb="16" eb="17">
      <t>タナカ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</si>
</sst>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ＤＨＰ平成ゴシックW5"/>
      <family val="3"/>
      <charset val="128"/>
    </font>
    <font>
      <sz val="10"/>
      <color theme="1"/>
      <name val="ＤＨＰ平成ゴシックW5"/>
      <family val="3"/>
      <charset val="128"/>
    </font>
    <font>
      <sz val="10"/>
      <color theme="1"/>
      <name val="ＤＦ平成ゴシック体W5"/>
      <family val="3"/>
      <charset val="128"/>
    </font>
    <font>
      <b/>
      <sz val="16"/>
      <color theme="1"/>
      <name val="ＤＦ平成ゴシック体W5"/>
      <family val="3"/>
      <charset val="128"/>
    </font>
    <font>
      <sz val="20"/>
      <color theme="1"/>
      <name val="ＤＦ平成ゴシック体W5"/>
      <family val="3"/>
      <charset val="128"/>
    </font>
    <font>
      <sz val="17"/>
      <color theme="1"/>
      <name val="ＤＦ平成ゴシック体W5"/>
      <family val="3"/>
      <charset val="128"/>
    </font>
    <font>
      <sz val="12"/>
      <color theme="1"/>
      <name val="ＤＦ平成ゴシック体W5"/>
      <family val="3"/>
      <charset val="128"/>
    </font>
    <font>
      <sz val="14"/>
      <color theme="1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8"/>
      <color theme="1"/>
      <name val="ＤＨＰ平成ゴシックW5"/>
      <family val="3"/>
      <charset val="128"/>
    </font>
    <font>
      <sz val="11"/>
      <color theme="1"/>
      <name val="ＤＨＰ平成ゴシックW5"/>
      <family val="3"/>
      <charset val="128"/>
    </font>
    <font>
      <sz val="14"/>
      <color theme="1"/>
      <name val="ＤＨＰ平成ゴシックW5"/>
      <family val="3"/>
      <charset val="128"/>
    </font>
    <font>
      <sz val="16"/>
      <color theme="1"/>
      <name val="ＤＦ平成ゴシック体W5"/>
      <family val="3"/>
      <charset val="128"/>
    </font>
    <font>
      <sz val="6"/>
      <color theme="1"/>
      <name val="ＤＦ平成ゴシック体W5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ＤＨＰ平成ゴシックW5"/>
      <family val="3"/>
      <charset val="128"/>
    </font>
    <font>
      <sz val="12"/>
      <color theme="1"/>
      <name val="ＤＨＰ特太ゴシック体"/>
      <family val="3"/>
      <charset val="128"/>
    </font>
    <font>
      <sz val="18"/>
      <color theme="1"/>
      <name val="ＤＨＰ特太ゴシック体"/>
      <family val="3"/>
      <charset val="128"/>
    </font>
    <font>
      <sz val="22"/>
      <color theme="1"/>
      <name val="ＤＨＰ特太ゴシック体"/>
      <family val="3"/>
      <charset val="128"/>
    </font>
    <font>
      <sz val="20"/>
      <color theme="1"/>
      <name val="ＤＨＰ特太ゴシック体"/>
      <family val="3"/>
      <charset val="128"/>
    </font>
    <font>
      <sz val="24"/>
      <color theme="1"/>
      <name val="ＤＨＰ特太ゴシック体"/>
      <family val="3"/>
      <charset val="128"/>
    </font>
    <font>
      <b/>
      <sz val="18"/>
      <color theme="1"/>
      <name val="ＤＨＰ特太ゴシック体"/>
      <family val="3"/>
      <charset val="128"/>
    </font>
    <font>
      <sz val="26"/>
      <color theme="1"/>
      <name val="ＤＨＰ特太ゴシック体"/>
      <family val="3"/>
      <charset val="128"/>
    </font>
    <font>
      <sz val="16"/>
      <color theme="1"/>
      <name val="ＤＨＰ特太ゴシック体"/>
      <family val="3"/>
      <charset val="128"/>
    </font>
    <font>
      <sz val="30"/>
      <color theme="1"/>
      <name val="ＤＨＰ特太ゴシック体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8"/>
      <color theme="1"/>
      <name val="ＤＨＰ特太ゴシック体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4"/>
      <color theme="1"/>
      <name val="ＤＦ平成ゴシック体W5"/>
      <family val="3"/>
      <charset val="128"/>
    </font>
    <font>
      <sz val="14"/>
      <color theme="1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77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25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25" xfId="0" applyFont="1" applyBorder="1" applyAlignment="1"/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0" xfId="0" applyFont="1" applyAlignment="1">
      <alignment vertical="center"/>
    </xf>
    <xf numFmtId="0" fontId="10" fillId="0" borderId="54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3" fillId="0" borderId="0" xfId="0" applyFont="1" applyBorder="1" applyAlignment="1"/>
    <xf numFmtId="0" fontId="10" fillId="0" borderId="5" xfId="0" applyFont="1" applyBorder="1">
      <alignment vertical="center"/>
    </xf>
    <xf numFmtId="0" fontId="13" fillId="0" borderId="58" xfId="0" applyFont="1" applyBorder="1">
      <alignment vertical="center"/>
    </xf>
    <xf numFmtId="0" fontId="12" fillId="0" borderId="59" xfId="0" applyFont="1" applyBorder="1">
      <alignment vertical="center"/>
    </xf>
    <xf numFmtId="0" fontId="12" fillId="0" borderId="60" xfId="0" applyFont="1" applyBorder="1">
      <alignment vertical="center"/>
    </xf>
    <xf numFmtId="0" fontId="13" fillId="0" borderId="61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62" xfId="0" applyFont="1" applyBorder="1">
      <alignment vertical="center"/>
    </xf>
    <xf numFmtId="0" fontId="13" fillId="0" borderId="63" xfId="0" applyFont="1" applyBorder="1">
      <alignment vertical="center"/>
    </xf>
    <xf numFmtId="0" fontId="12" fillId="0" borderId="64" xfId="0" applyFont="1" applyBorder="1">
      <alignment vertical="center"/>
    </xf>
    <xf numFmtId="0" fontId="12" fillId="0" borderId="65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8" fillId="0" borderId="66" xfId="0" applyNumberFormat="1" applyFont="1" applyBorder="1" applyAlignment="1">
      <alignment horizontal="center" vertical="center"/>
    </xf>
    <xf numFmtId="0" fontId="21" fillId="0" borderId="66" xfId="0" applyNumberFormat="1" applyFont="1" applyBorder="1" applyAlignment="1">
      <alignment horizontal="center" vertical="center"/>
    </xf>
    <xf numFmtId="0" fontId="18" fillId="0" borderId="21" xfId="0" applyNumberFormat="1" applyFont="1" applyBorder="1" applyAlignment="1">
      <alignment horizontal="center" vertical="center"/>
    </xf>
    <xf numFmtId="0" fontId="18" fillId="0" borderId="9" xfId="0" applyNumberFormat="1" applyFont="1" applyBorder="1" applyAlignment="1">
      <alignment horizontal="center" vertical="center"/>
    </xf>
    <xf numFmtId="0" fontId="18" fillId="0" borderId="8" xfId="0" applyNumberFormat="1" applyFont="1" applyBorder="1" applyAlignment="1">
      <alignment horizontal="center" vertical="center"/>
    </xf>
    <xf numFmtId="0" fontId="18" fillId="0" borderId="22" xfId="0" applyNumberFormat="1" applyFont="1" applyBorder="1" applyAlignment="1">
      <alignment horizontal="center" vertical="center"/>
    </xf>
    <xf numFmtId="0" fontId="18" fillId="0" borderId="72" xfId="0" applyNumberFormat="1" applyFont="1" applyBorder="1" applyAlignment="1">
      <alignment horizontal="center" vertical="center"/>
    </xf>
    <xf numFmtId="0" fontId="18" fillId="0" borderId="3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18" fillId="0" borderId="13" xfId="0" applyNumberFormat="1" applyFont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 vertical="center"/>
    </xf>
    <xf numFmtId="0" fontId="18" fillId="0" borderId="5" xfId="0" applyNumberFormat="1" applyFont="1" applyBorder="1" applyAlignment="1">
      <alignment horizontal="center" vertical="center"/>
    </xf>
    <xf numFmtId="0" fontId="18" fillId="0" borderId="76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horizontal="left" vertical="center"/>
    </xf>
    <xf numFmtId="0" fontId="16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0" fontId="20" fillId="0" borderId="0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horizontal="left"/>
    </xf>
    <xf numFmtId="0" fontId="21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/>
    <xf numFmtId="0" fontId="19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18" fillId="0" borderId="0" xfId="0" applyNumberFormat="1" applyFont="1" applyBorder="1" applyAlignment="1">
      <alignment vertical="center" wrapText="1"/>
    </xf>
    <xf numFmtId="0" fontId="23" fillId="0" borderId="0" xfId="0" applyNumberFormat="1" applyFont="1" applyBorder="1" applyAlignment="1">
      <alignment horizontal="center" vertical="center"/>
    </xf>
    <xf numFmtId="0" fontId="23" fillId="0" borderId="0" xfId="0" applyNumberFormat="1" applyFont="1" applyBorder="1" applyAlignment="1">
      <alignment vertical="center"/>
    </xf>
    <xf numFmtId="0" fontId="23" fillId="0" borderId="0" xfId="0" applyNumberFormat="1" applyFont="1" applyBorder="1" applyAlignment="1">
      <alignment horizontal="left" vertical="center"/>
    </xf>
    <xf numFmtId="0" fontId="18" fillId="0" borderId="27" xfId="0" applyNumberFormat="1" applyFont="1" applyBorder="1" applyAlignment="1">
      <alignment horizontal="center" vertical="center"/>
    </xf>
    <xf numFmtId="0" fontId="18" fillId="0" borderId="25" xfId="0" applyNumberFormat="1" applyFont="1" applyBorder="1" applyAlignment="1">
      <alignment horizontal="center" vertical="center"/>
    </xf>
    <xf numFmtId="0" fontId="18" fillId="0" borderId="77" xfId="0" applyNumberFormat="1" applyFont="1" applyBorder="1" applyAlignment="1">
      <alignment horizontal="center" vertical="center"/>
    </xf>
    <xf numFmtId="0" fontId="19" fillId="0" borderId="66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8" fillId="0" borderId="80" xfId="0" applyNumberFormat="1" applyFont="1" applyBorder="1" applyAlignment="1">
      <alignment horizontal="center" vertical="center"/>
    </xf>
    <xf numFmtId="0" fontId="19" fillId="0" borderId="9" xfId="0" applyNumberFormat="1" applyFont="1" applyBorder="1" applyAlignment="1">
      <alignment horizontal="center" vertical="center"/>
    </xf>
    <xf numFmtId="0" fontId="21" fillId="0" borderId="10" xfId="0" applyNumberFormat="1" applyFont="1" applyBorder="1" applyAlignment="1">
      <alignment horizontal="center" vertical="center"/>
    </xf>
    <xf numFmtId="0" fontId="21" fillId="0" borderId="8" xfId="0" applyNumberFormat="1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/>
    </xf>
    <xf numFmtId="0" fontId="21" fillId="0" borderId="22" xfId="0" applyNumberFormat="1" applyFont="1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  <xf numFmtId="0" fontId="21" fillId="0" borderId="14" xfId="0" applyNumberFormat="1" applyFont="1" applyBorder="1" applyAlignment="1">
      <alignment horizontal="center" vertical="center"/>
    </xf>
    <xf numFmtId="0" fontId="21" fillId="0" borderId="13" xfId="0" applyNumberFormat="1" applyFont="1" applyBorder="1" applyAlignment="1">
      <alignment horizontal="center" vertical="center"/>
    </xf>
    <xf numFmtId="0" fontId="21" fillId="0" borderId="4" xfId="0" applyNumberFormat="1" applyFont="1" applyBorder="1" applyAlignment="1">
      <alignment horizontal="center" vertical="center"/>
    </xf>
    <xf numFmtId="0" fontId="21" fillId="0" borderId="21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21" fillId="0" borderId="25" xfId="0" applyNumberFormat="1" applyFont="1" applyBorder="1" applyAlignment="1">
      <alignment horizontal="center" vertical="center"/>
    </xf>
    <xf numFmtId="0" fontId="21" fillId="0" borderId="26" xfId="0" applyNumberFormat="1" applyFont="1" applyBorder="1" applyAlignment="1">
      <alignment horizontal="center" vertical="center"/>
    </xf>
    <xf numFmtId="0" fontId="21" fillId="0" borderId="27" xfId="0" applyNumberFormat="1" applyFont="1" applyBorder="1" applyAlignment="1">
      <alignment horizontal="center" vertical="center"/>
    </xf>
    <xf numFmtId="0" fontId="18" fillId="0" borderId="52" xfId="0" applyNumberFormat="1" applyFont="1" applyBorder="1" applyAlignment="1">
      <alignment horizontal="center" vertical="center"/>
    </xf>
    <xf numFmtId="0" fontId="18" fillId="0" borderId="28" xfId="0" applyNumberFormat="1" applyFont="1" applyBorder="1" applyAlignment="1">
      <alignment horizontal="center" vertical="center"/>
    </xf>
    <xf numFmtId="0" fontId="18" fillId="0" borderId="84" xfId="0" applyNumberFormat="1" applyFont="1" applyBorder="1" applyAlignment="1">
      <alignment horizontal="center" vertical="center"/>
    </xf>
    <xf numFmtId="0" fontId="18" fillId="0" borderId="85" xfId="0" applyNumberFormat="1" applyFont="1" applyBorder="1" applyAlignment="1">
      <alignment horizontal="center" vertical="center"/>
    </xf>
    <xf numFmtId="0" fontId="18" fillId="0" borderId="53" xfId="0" applyNumberFormat="1" applyFont="1" applyBorder="1" applyAlignment="1">
      <alignment horizontal="center" vertical="center"/>
    </xf>
    <xf numFmtId="0" fontId="18" fillId="0" borderId="30" xfId="0" applyNumberFormat="1" applyFont="1" applyBorder="1" applyAlignment="1">
      <alignment horizontal="center" vertical="center"/>
    </xf>
    <xf numFmtId="0" fontId="19" fillId="0" borderId="80" xfId="0" applyNumberFormat="1" applyFont="1" applyBorder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18" fillId="0" borderId="86" xfId="0" applyNumberFormat="1" applyFont="1" applyBorder="1" applyAlignment="1">
      <alignment horizontal="center" vertical="center"/>
    </xf>
    <xf numFmtId="0" fontId="18" fillId="0" borderId="78" xfId="0" applyNumberFormat="1" applyFont="1" applyBorder="1" applyAlignment="1">
      <alignment horizontal="center" vertical="center"/>
    </xf>
    <xf numFmtId="0" fontId="18" fillId="0" borderId="87" xfId="0" applyNumberFormat="1" applyFont="1" applyBorder="1" applyAlignment="1">
      <alignment horizontal="center" vertical="center"/>
    </xf>
    <xf numFmtId="0" fontId="18" fillId="0" borderId="88" xfId="0" applyNumberFormat="1" applyFont="1" applyBorder="1" applyAlignment="1">
      <alignment horizontal="center" vertical="center"/>
    </xf>
    <xf numFmtId="0" fontId="18" fillId="0" borderId="89" xfId="0" applyNumberFormat="1" applyFont="1" applyBorder="1" applyAlignment="1">
      <alignment horizontal="center" vertical="center"/>
    </xf>
    <xf numFmtId="0" fontId="18" fillId="0" borderId="90" xfId="0" applyNumberFormat="1" applyFont="1" applyBorder="1" applyAlignment="1">
      <alignment horizontal="center" vertical="center"/>
    </xf>
    <xf numFmtId="0" fontId="18" fillId="0" borderId="0" xfId="0" applyNumberFormat="1" applyFont="1" applyAlignment="1">
      <alignment horizontal="left" vertical="center"/>
    </xf>
    <xf numFmtId="0" fontId="18" fillId="0" borderId="0" xfId="0" applyNumberFormat="1" applyFont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8" fillId="0" borderId="0" xfId="0" applyNumberFormat="1" applyFont="1" applyAlignment="1">
      <alignment horizontal="left"/>
    </xf>
    <xf numFmtId="0" fontId="22" fillId="0" borderId="0" xfId="0" applyNumberFormat="1" applyFont="1" applyAlignment="1">
      <alignment vertical="center"/>
    </xf>
    <xf numFmtId="0" fontId="18" fillId="0" borderId="32" xfId="0" applyNumberFormat="1" applyFont="1" applyBorder="1" applyAlignment="1">
      <alignment horizontal="center" vertical="center"/>
    </xf>
    <xf numFmtId="0" fontId="18" fillId="0" borderId="11" xfId="0" applyNumberFormat="1" applyFont="1" applyBorder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0" fontId="18" fillId="0" borderId="8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NumberFormat="1" applyFont="1" applyBorder="1" applyAlignment="1">
      <alignment horizontal="left" vertical="center"/>
    </xf>
    <xf numFmtId="0" fontId="24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right" vertical="center"/>
    </xf>
    <xf numFmtId="0" fontId="25" fillId="0" borderId="0" xfId="0" applyNumberFormat="1" applyFont="1" applyBorder="1" applyAlignment="1">
      <alignment vertical="center"/>
    </xf>
    <xf numFmtId="0" fontId="18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left" vertical="center"/>
    </xf>
    <xf numFmtId="49" fontId="26" fillId="0" borderId="0" xfId="0" applyNumberFormat="1" applyFont="1" applyAlignment="1">
      <alignment vertical="center"/>
    </xf>
    <xf numFmtId="0" fontId="27" fillId="0" borderId="0" xfId="0" applyFont="1" applyAlignment="1">
      <alignment vertical="center" textRotation="255"/>
    </xf>
    <xf numFmtId="0" fontId="28" fillId="0" borderId="0" xfId="0" applyFont="1" applyAlignment="1">
      <alignment vertical="center" textRotation="255"/>
    </xf>
    <xf numFmtId="0" fontId="27" fillId="0" borderId="0" xfId="0" applyFont="1" applyAlignment="1">
      <alignment vertical="center" textRotation="255" wrapText="1"/>
    </xf>
    <xf numFmtId="0" fontId="29" fillId="0" borderId="0" xfId="0" applyFont="1" applyAlignment="1">
      <alignment vertical="center" textRotation="255"/>
    </xf>
    <xf numFmtId="0" fontId="27" fillId="0" borderId="78" xfId="0" applyFont="1" applyBorder="1" applyAlignment="1">
      <alignment horizontal="center" vertical="center" textRotation="255"/>
    </xf>
    <xf numFmtId="0" fontId="27" fillId="0" borderId="0" xfId="0" applyFont="1" applyAlignment="1">
      <alignment horizontal="center" vertical="center" textRotation="255"/>
    </xf>
    <xf numFmtId="0" fontId="28" fillId="0" borderId="0" xfId="0" applyFont="1" applyAlignment="1">
      <alignment vertical="top" textRotation="255"/>
    </xf>
    <xf numFmtId="0" fontId="30" fillId="0" borderId="0" xfId="0" applyFont="1" applyAlignment="1">
      <alignment vertical="top" textRotation="255" wrapText="1"/>
    </xf>
    <xf numFmtId="0" fontId="28" fillId="0" borderId="78" xfId="0" applyFont="1" applyBorder="1" applyAlignment="1">
      <alignment horizontal="center" vertical="center" textRotation="255"/>
    </xf>
    <xf numFmtId="0" fontId="28" fillId="0" borderId="0" xfId="0" applyFont="1" applyAlignment="1">
      <alignment horizontal="center" vertical="center" textRotation="255"/>
    </xf>
    <xf numFmtId="0" fontId="31" fillId="0" borderId="0" xfId="0" applyFont="1" applyAlignment="1">
      <alignment horizontal="center" textRotation="255"/>
    </xf>
    <xf numFmtId="0" fontId="27" fillId="0" borderId="0" xfId="0" applyFont="1" applyBorder="1" applyAlignment="1">
      <alignment horizontal="center" vertical="center" textRotation="255"/>
    </xf>
    <xf numFmtId="0" fontId="29" fillId="0" borderId="0" xfId="0" applyFont="1" applyAlignment="1">
      <alignment horizontal="center" vertical="center" textRotation="255"/>
    </xf>
    <xf numFmtId="0" fontId="28" fillId="0" borderId="0" xfId="0" applyFont="1" applyAlignment="1">
      <alignment horizontal="center" vertical="top" textRotation="255"/>
    </xf>
    <xf numFmtId="0" fontId="32" fillId="0" borderId="0" xfId="0" applyFont="1" applyAlignment="1">
      <alignment vertical="top" textRotation="255"/>
    </xf>
    <xf numFmtId="0" fontId="28" fillId="0" borderId="0" xfId="0" applyFont="1" applyBorder="1" applyAlignment="1">
      <alignment horizontal="center" vertical="center" textRotation="255"/>
    </xf>
    <xf numFmtId="0" fontId="31" fillId="0" borderId="0" xfId="0" applyFont="1" applyBorder="1" applyAlignment="1">
      <alignment horizontal="center" vertical="center" textRotation="255"/>
    </xf>
    <xf numFmtId="0" fontId="31" fillId="0" borderId="0" xfId="0" applyFont="1" applyAlignment="1">
      <alignment horizontal="center" vertical="center" textRotation="255"/>
    </xf>
    <xf numFmtId="0" fontId="27" fillId="0" borderId="0" xfId="0" applyFont="1" applyAlignment="1">
      <alignment vertical="top" textRotation="255" wrapText="1"/>
    </xf>
    <xf numFmtId="0" fontId="27" fillId="0" borderId="0" xfId="0" applyFont="1" applyBorder="1" applyAlignment="1">
      <alignment vertical="center" textRotation="255"/>
    </xf>
    <xf numFmtId="0" fontId="28" fillId="0" borderId="0" xfId="0" applyFont="1" applyBorder="1" applyAlignment="1">
      <alignment horizontal="center" vertical="top" textRotation="255"/>
    </xf>
    <xf numFmtId="0" fontId="34" fillId="0" borderId="0" xfId="0" applyFont="1" applyAlignment="1">
      <alignment horizontal="left" vertical="center"/>
    </xf>
    <xf numFmtId="0" fontId="35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21" fillId="0" borderId="100" xfId="0" applyFont="1" applyBorder="1" applyAlignment="1">
      <alignment vertical="center"/>
    </xf>
    <xf numFmtId="0" fontId="21" fillId="0" borderId="100" xfId="0" applyFont="1" applyBorder="1" applyAlignment="1">
      <alignment horizontal="right" vertical="center"/>
    </xf>
    <xf numFmtId="0" fontId="35" fillId="0" borderId="25" xfId="0" applyFont="1" applyBorder="1">
      <alignment vertical="center"/>
    </xf>
    <xf numFmtId="0" fontId="35" fillId="0" borderId="0" xfId="0" applyFont="1" applyBorder="1">
      <alignment vertical="center"/>
    </xf>
    <xf numFmtId="0" fontId="35" fillId="0" borderId="78" xfId="0" applyFont="1" applyBorder="1">
      <alignment vertical="center"/>
    </xf>
    <xf numFmtId="0" fontId="35" fillId="0" borderId="78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64" xfId="0" applyFont="1" applyBorder="1" applyAlignment="1">
      <alignment vertical="center"/>
    </xf>
    <xf numFmtId="0" fontId="35" fillId="0" borderId="58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60" xfId="0" applyFont="1" applyBorder="1" applyAlignment="1">
      <alignment horizontal="center" vertical="center"/>
    </xf>
    <xf numFmtId="0" fontId="35" fillId="0" borderId="61" xfId="0" applyFont="1" applyBorder="1" applyAlignment="1">
      <alignment horizontal="left" vertical="center"/>
    </xf>
    <xf numFmtId="0" fontId="35" fillId="0" borderId="62" xfId="0" applyFont="1" applyBorder="1" applyAlignment="1">
      <alignment horizontal="center" vertical="center"/>
    </xf>
    <xf numFmtId="0" fontId="35" fillId="0" borderId="61" xfId="0" applyFont="1" applyBorder="1">
      <alignment vertical="center"/>
    </xf>
    <xf numFmtId="0" fontId="35" fillId="0" borderId="62" xfId="0" applyFont="1" applyBorder="1">
      <alignment vertical="center"/>
    </xf>
    <xf numFmtId="0" fontId="0" fillId="0" borderId="78" xfId="0" applyBorder="1">
      <alignment vertical="center"/>
    </xf>
    <xf numFmtId="0" fontId="0" fillId="0" borderId="0" xfId="0" applyBorder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distributed" vertical="top"/>
    </xf>
    <xf numFmtId="0" fontId="4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20" fontId="10" fillId="0" borderId="0" xfId="0" applyNumberFormat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28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38" fillId="0" borderId="0" xfId="0" applyFont="1">
      <alignment vertical="center"/>
    </xf>
    <xf numFmtId="0" fontId="38" fillId="0" borderId="4" xfId="0" applyFont="1" applyBorder="1">
      <alignment vertical="center"/>
    </xf>
    <xf numFmtId="0" fontId="38" fillId="0" borderId="0" xfId="0" applyFont="1" applyBorder="1">
      <alignment vertical="center"/>
    </xf>
    <xf numFmtId="0" fontId="38" fillId="0" borderId="51" xfId="0" applyFont="1" applyBorder="1" applyAlignment="1">
      <alignment vertical="center"/>
    </xf>
    <xf numFmtId="0" fontId="38" fillId="0" borderId="52" xfId="0" applyFont="1" applyBorder="1" applyAlignment="1">
      <alignment vertical="center"/>
    </xf>
    <xf numFmtId="0" fontId="38" fillId="0" borderId="53" xfId="0" applyFont="1" applyBorder="1" applyAlignment="1">
      <alignment vertical="center"/>
    </xf>
    <xf numFmtId="0" fontId="38" fillId="0" borderId="54" xfId="0" applyFont="1" applyBorder="1">
      <alignment vertical="center"/>
    </xf>
    <xf numFmtId="0" fontId="38" fillId="0" borderId="55" xfId="0" applyFont="1" applyBorder="1" applyAlignment="1">
      <alignment vertical="center"/>
    </xf>
    <xf numFmtId="0" fontId="38" fillId="0" borderId="56" xfId="0" applyFont="1" applyBorder="1" applyAlignment="1">
      <alignment vertical="center"/>
    </xf>
    <xf numFmtId="0" fontId="38" fillId="0" borderId="57" xfId="0" applyFont="1" applyBorder="1" applyAlignment="1">
      <alignment vertical="center"/>
    </xf>
    <xf numFmtId="0" fontId="39" fillId="0" borderId="0" xfId="0" applyNumberFormat="1" applyFont="1" applyBorder="1" applyAlignment="1">
      <alignment vertical="center"/>
    </xf>
    <xf numFmtId="0" fontId="21" fillId="0" borderId="66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0" fontId="18" fillId="0" borderId="52" xfId="0" applyNumberFormat="1" applyFont="1" applyFill="1" applyBorder="1" applyAlignment="1">
      <alignment horizontal="center" vertical="center"/>
    </xf>
    <xf numFmtId="0" fontId="18" fillId="0" borderId="84" xfId="0" applyNumberFormat="1" applyFont="1" applyFill="1" applyBorder="1" applyAlignment="1">
      <alignment horizontal="center" vertical="center"/>
    </xf>
    <xf numFmtId="0" fontId="18" fillId="0" borderId="85" xfId="0" applyNumberFormat="1" applyFont="1" applyFill="1" applyBorder="1" applyAlignment="1">
      <alignment horizontal="center" vertical="center"/>
    </xf>
    <xf numFmtId="0" fontId="18" fillId="0" borderId="53" xfId="0" applyNumberFormat="1" applyFont="1" applyFill="1" applyBorder="1" applyAlignment="1">
      <alignment horizontal="center" vertical="center"/>
    </xf>
    <xf numFmtId="0" fontId="18" fillId="0" borderId="88" xfId="0" applyNumberFormat="1" applyFont="1" applyFill="1" applyBorder="1" applyAlignment="1">
      <alignment horizontal="center" vertical="center"/>
    </xf>
    <xf numFmtId="0" fontId="18" fillId="0" borderId="89" xfId="0" applyNumberFormat="1" applyFont="1" applyFill="1" applyBorder="1" applyAlignment="1">
      <alignment horizontal="center" vertical="center"/>
    </xf>
    <xf numFmtId="0" fontId="18" fillId="0" borderId="21" xfId="0" applyNumberFormat="1" applyFont="1" applyFill="1" applyBorder="1" applyAlignment="1">
      <alignment horizontal="center" vertical="center"/>
    </xf>
    <xf numFmtId="0" fontId="18" fillId="0" borderId="9" xfId="0" applyNumberFormat="1" applyFont="1" applyFill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/>
    </xf>
    <xf numFmtId="0" fontId="21" fillId="0" borderId="8" xfId="0" applyNumberFormat="1" applyFont="1" applyFill="1" applyBorder="1" applyAlignment="1">
      <alignment horizontal="center" vertical="center"/>
    </xf>
    <xf numFmtId="0" fontId="21" fillId="0" borderId="9" xfId="0" applyNumberFormat="1" applyFont="1" applyFill="1" applyBorder="1" applyAlignment="1">
      <alignment horizontal="center" vertical="center"/>
    </xf>
    <xf numFmtId="0" fontId="21" fillId="0" borderId="22" xfId="0" applyNumberFormat="1" applyFont="1" applyFill="1" applyBorder="1" applyAlignment="1">
      <alignment horizontal="center" vertical="center"/>
    </xf>
    <xf numFmtId="0" fontId="18" fillId="0" borderId="7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21" fillId="0" borderId="14" xfId="0" applyNumberFormat="1" applyFont="1" applyFill="1" applyBorder="1" applyAlignment="1">
      <alignment horizontal="center" vertical="center"/>
    </xf>
    <xf numFmtId="0" fontId="21" fillId="0" borderId="13" xfId="0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center" vertical="center"/>
    </xf>
    <xf numFmtId="0" fontId="18" fillId="0" borderId="30" xfId="0" applyNumberFormat="1" applyFont="1" applyFill="1" applyBorder="1" applyAlignment="1">
      <alignment horizontal="center" vertical="center"/>
    </xf>
    <xf numFmtId="0" fontId="18" fillId="0" borderId="76" xfId="0" applyNumberFormat="1" applyFont="1" applyFill="1" applyBorder="1" applyAlignment="1">
      <alignment horizontal="center" vertical="center"/>
    </xf>
    <xf numFmtId="0" fontId="18" fillId="0" borderId="90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8" fillId="0" borderId="28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32" xfId="0" applyNumberFormat="1" applyFont="1" applyFill="1" applyBorder="1" applyAlignment="1">
      <alignment horizontal="center" vertical="center"/>
    </xf>
    <xf numFmtId="0" fontId="21" fillId="0" borderId="32" xfId="0" applyNumberFormat="1" applyFont="1" applyFill="1" applyBorder="1" applyAlignment="1">
      <alignment horizontal="center" vertical="center"/>
    </xf>
    <xf numFmtId="0" fontId="21" fillId="0" borderId="30" xfId="0" applyNumberFormat="1" applyFont="1" applyFill="1" applyBorder="1" applyAlignment="1">
      <alignment horizontal="center" vertical="center"/>
    </xf>
    <xf numFmtId="0" fontId="21" fillId="0" borderId="12" xfId="0" applyNumberFormat="1" applyFont="1" applyFill="1" applyBorder="1" applyAlignment="1">
      <alignment horizontal="center" vertical="center"/>
    </xf>
    <xf numFmtId="0" fontId="21" fillId="0" borderId="11" xfId="0" applyNumberFormat="1" applyFont="1" applyFill="1" applyBorder="1" applyAlignment="1">
      <alignment horizontal="center" vertical="center"/>
    </xf>
    <xf numFmtId="0" fontId="21" fillId="0" borderId="31" xfId="0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8" fillId="0" borderId="0" xfId="0" applyFont="1" applyAlignment="1">
      <alignment horizontal="distributed" vertical="center"/>
    </xf>
    <xf numFmtId="0" fontId="9" fillId="0" borderId="2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20" fontId="10" fillId="0" borderId="34" xfId="0" applyNumberFormat="1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left" vertical="center" shrinkToFit="1"/>
    </xf>
    <xf numFmtId="0" fontId="9" fillId="0" borderId="28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38" fillId="0" borderId="56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20" fontId="10" fillId="0" borderId="0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5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20" fontId="10" fillId="0" borderId="49" xfId="0" applyNumberFormat="1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20" fontId="10" fillId="0" borderId="47" xfId="0" applyNumberFormat="1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20" fontId="13" fillId="0" borderId="21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20" fontId="13" fillId="0" borderId="3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0" fontId="8" fillId="0" borderId="102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0" fontId="13" fillId="0" borderId="45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20" fontId="13" fillId="0" borderId="5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51" xfId="0" applyFont="1" applyBorder="1" applyAlignment="1">
      <alignment horizontal="left" vertical="center" wrapText="1"/>
    </xf>
    <xf numFmtId="0" fontId="14" fillId="0" borderId="52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textRotation="255"/>
    </xf>
    <xf numFmtId="0" fontId="18" fillId="0" borderId="34" xfId="0" applyNumberFormat="1" applyFont="1" applyBorder="1" applyAlignment="1">
      <alignment horizontal="center" vertical="center"/>
    </xf>
    <xf numFmtId="0" fontId="18" fillId="0" borderId="78" xfId="0" applyNumberFormat="1" applyFont="1" applyBorder="1" applyAlignment="1">
      <alignment horizontal="center" vertical="center"/>
    </xf>
    <xf numFmtId="0" fontId="18" fillId="0" borderId="35" xfId="0" applyNumberFormat="1" applyFont="1" applyBorder="1" applyAlignment="1">
      <alignment horizontal="center" vertical="center"/>
    </xf>
    <xf numFmtId="0" fontId="18" fillId="0" borderId="70" xfId="0" applyNumberFormat="1" applyFont="1" applyBorder="1" applyAlignment="1">
      <alignment horizontal="center" vertical="center"/>
    </xf>
    <xf numFmtId="0" fontId="18" fillId="0" borderId="71" xfId="0" applyNumberFormat="1" applyFont="1" applyBorder="1" applyAlignment="1">
      <alignment horizontal="center" vertical="center"/>
    </xf>
    <xf numFmtId="0" fontId="18" fillId="0" borderId="99" xfId="0" applyNumberFormat="1" applyFont="1" applyFill="1" applyBorder="1" applyAlignment="1">
      <alignment horizontal="center" vertical="center"/>
    </xf>
    <xf numFmtId="0" fontId="18" fillId="0" borderId="91" xfId="0" applyNumberFormat="1" applyFont="1" applyFill="1" applyBorder="1" applyAlignment="1">
      <alignment horizontal="center" vertical="center"/>
    </xf>
    <xf numFmtId="0" fontId="21" fillId="0" borderId="21" xfId="0" applyNumberFormat="1" applyFont="1" applyBorder="1" applyAlignment="1">
      <alignment horizontal="center" vertical="center"/>
    </xf>
    <xf numFmtId="0" fontId="21" fillId="0" borderId="22" xfId="0" applyNumberFormat="1" applyFont="1" applyBorder="1" applyAlignment="1">
      <alignment horizontal="center" vertical="center"/>
    </xf>
    <xf numFmtId="0" fontId="18" fillId="0" borderId="36" xfId="0" applyNumberFormat="1" applyFont="1" applyBorder="1" applyAlignment="1">
      <alignment horizontal="center" vertical="center"/>
    </xf>
    <xf numFmtId="0" fontId="18" fillId="0" borderId="37" xfId="0" applyNumberFormat="1" applyFont="1" applyBorder="1" applyAlignment="1">
      <alignment horizontal="center" vertical="center"/>
    </xf>
    <xf numFmtId="0" fontId="18" fillId="0" borderId="38" xfId="0" applyNumberFormat="1" applyFont="1" applyBorder="1" applyAlignment="1">
      <alignment horizontal="center" vertical="center"/>
    </xf>
    <xf numFmtId="0" fontId="18" fillId="0" borderId="92" xfId="0" applyNumberFormat="1" applyFont="1" applyBorder="1" applyAlignment="1">
      <alignment horizontal="center" vertical="center"/>
    </xf>
    <xf numFmtId="0" fontId="18" fillId="0" borderId="93" xfId="0" applyNumberFormat="1" applyFont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/>
    </xf>
    <xf numFmtId="0" fontId="18" fillId="0" borderId="6" xfId="0" applyNumberFormat="1" applyFont="1" applyFill="1" applyBorder="1" applyAlignment="1">
      <alignment horizontal="center" vertical="center"/>
    </xf>
    <xf numFmtId="0" fontId="21" fillId="0" borderId="32" xfId="0" applyNumberFormat="1" applyFont="1" applyBorder="1" applyAlignment="1">
      <alignment horizontal="center" vertical="center"/>
    </xf>
    <xf numFmtId="0" fontId="21" fillId="0" borderId="31" xfId="0" applyNumberFormat="1" applyFont="1" applyBorder="1" applyAlignment="1">
      <alignment horizontal="center" vertical="center"/>
    </xf>
    <xf numFmtId="0" fontId="18" fillId="0" borderId="39" xfId="0" applyNumberFormat="1" applyFont="1" applyBorder="1" applyAlignment="1">
      <alignment horizontal="center" vertical="center"/>
    </xf>
    <xf numFmtId="0" fontId="18" fillId="0" borderId="40" xfId="0" applyNumberFormat="1" applyFont="1" applyBorder="1" applyAlignment="1">
      <alignment horizontal="center" vertical="center"/>
    </xf>
    <xf numFmtId="0" fontId="18" fillId="0" borderId="41" xfId="0" applyNumberFormat="1" applyFont="1" applyBorder="1" applyAlignment="1">
      <alignment horizontal="center" vertical="center"/>
    </xf>
    <xf numFmtId="0" fontId="18" fillId="0" borderId="98" xfId="0" applyNumberFormat="1" applyFont="1" applyBorder="1" applyAlignment="1">
      <alignment horizontal="center" vertical="center"/>
    </xf>
    <xf numFmtId="0" fontId="18" fillId="0" borderId="82" xfId="0" applyNumberFormat="1" applyFont="1" applyBorder="1" applyAlignment="1">
      <alignment horizontal="center" vertical="center"/>
    </xf>
    <xf numFmtId="0" fontId="18" fillId="0" borderId="83" xfId="0" applyNumberFormat="1" applyFont="1" applyBorder="1" applyAlignment="1">
      <alignment horizontal="center" vertical="center"/>
    </xf>
    <xf numFmtId="0" fontId="18" fillId="0" borderId="19" xfId="0" applyNumberFormat="1" applyFont="1" applyFill="1" applyBorder="1" applyAlignment="1">
      <alignment horizontal="center" vertical="center"/>
    </xf>
    <xf numFmtId="0" fontId="18" fillId="0" borderId="20" xfId="0" applyNumberFormat="1" applyFont="1" applyFill="1" applyBorder="1" applyAlignment="1">
      <alignment horizontal="center" vertical="center"/>
    </xf>
    <xf numFmtId="0" fontId="21" fillId="0" borderId="19" xfId="0" applyNumberFormat="1" applyFont="1" applyBorder="1" applyAlignment="1">
      <alignment horizontal="center" vertical="center"/>
    </xf>
    <xf numFmtId="0" fontId="21" fillId="0" borderId="20" xfId="0" applyNumberFormat="1" applyFont="1" applyBorder="1" applyAlignment="1">
      <alignment horizontal="center" vertical="center"/>
    </xf>
    <xf numFmtId="0" fontId="18" fillId="0" borderId="42" xfId="0" applyNumberFormat="1" applyFont="1" applyBorder="1" applyAlignment="1">
      <alignment horizontal="center" vertical="center"/>
    </xf>
    <xf numFmtId="0" fontId="18" fillId="0" borderId="43" xfId="0" applyNumberFormat="1" applyFont="1" applyBorder="1" applyAlignment="1">
      <alignment horizontal="center" vertical="center"/>
    </xf>
    <xf numFmtId="0" fontId="18" fillId="0" borderId="44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7" xfId="0" applyNumberFormat="1" applyFont="1" applyBorder="1" applyAlignment="1">
      <alignment horizontal="center" vertical="center"/>
    </xf>
    <xf numFmtId="0" fontId="18" fillId="0" borderId="23" xfId="0" applyNumberFormat="1" applyFont="1" applyBorder="1" applyAlignment="1">
      <alignment horizontal="center" vertical="center"/>
    </xf>
    <xf numFmtId="0" fontId="18" fillId="0" borderId="24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8" fillId="0" borderId="8" xfId="0" applyNumberFormat="1" applyFont="1" applyBorder="1" applyAlignment="1">
      <alignment horizontal="center" vertical="center"/>
    </xf>
    <xf numFmtId="0" fontId="18" fillId="0" borderId="80" xfId="0" applyNumberFormat="1" applyFont="1" applyFill="1" applyBorder="1" applyAlignment="1">
      <alignment horizontal="center" vertical="center"/>
    </xf>
    <xf numFmtId="0" fontId="18" fillId="0" borderId="11" xfId="0" applyNumberFormat="1" applyFont="1" applyBorder="1" applyAlignment="1">
      <alignment horizontal="center" vertical="center"/>
    </xf>
    <xf numFmtId="0" fontId="18" fillId="0" borderId="94" xfId="0" applyNumberFormat="1" applyFont="1" applyBorder="1" applyAlignment="1">
      <alignment horizontal="center" vertical="center"/>
    </xf>
    <xf numFmtId="0" fontId="18" fillId="0" borderId="25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0" fontId="18" fillId="0" borderId="79" xfId="0" applyNumberFormat="1" applyFont="1" applyBorder="1" applyAlignment="1">
      <alignment horizontal="center" vertical="center"/>
    </xf>
    <xf numFmtId="0" fontId="18" fillId="0" borderId="95" xfId="0" applyNumberFormat="1" applyFont="1" applyBorder="1" applyAlignment="1">
      <alignment horizontal="center" vertical="center"/>
    </xf>
    <xf numFmtId="0" fontId="18" fillId="0" borderId="96" xfId="0" applyNumberFormat="1" applyFont="1" applyBorder="1" applyAlignment="1">
      <alignment horizontal="center" vertical="center"/>
    </xf>
    <xf numFmtId="0" fontId="18" fillId="0" borderId="97" xfId="0" applyNumberFormat="1" applyFont="1" applyBorder="1" applyAlignment="1">
      <alignment horizontal="center" vertical="center"/>
    </xf>
    <xf numFmtId="0" fontId="18" fillId="0" borderId="28" xfId="0" applyNumberFormat="1" applyFont="1" applyFill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7" xfId="0" applyNumberFormat="1" applyFont="1" applyFill="1" applyBorder="1" applyAlignment="1">
      <alignment horizontal="center" vertical="center"/>
    </xf>
    <xf numFmtId="0" fontId="18" fillId="0" borderId="23" xfId="0" applyNumberFormat="1" applyFont="1" applyFill="1" applyBorder="1" applyAlignment="1">
      <alignment horizontal="center" vertical="center"/>
    </xf>
    <xf numFmtId="0" fontId="18" fillId="0" borderId="24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8" fillId="0" borderId="67" xfId="0" applyNumberFormat="1" applyFont="1" applyBorder="1" applyAlignment="1">
      <alignment horizontal="center" vertical="center"/>
    </xf>
    <xf numFmtId="0" fontId="18" fillId="0" borderId="68" xfId="0" applyNumberFormat="1" applyFont="1" applyBorder="1" applyAlignment="1">
      <alignment horizontal="center" vertical="center"/>
    </xf>
    <xf numFmtId="0" fontId="18" fillId="0" borderId="69" xfId="0" applyNumberFormat="1" applyFont="1" applyBorder="1" applyAlignment="1">
      <alignment horizontal="center" vertical="center"/>
    </xf>
    <xf numFmtId="0" fontId="18" fillId="0" borderId="67" xfId="0" applyNumberFormat="1" applyFont="1" applyFill="1" applyBorder="1" applyAlignment="1">
      <alignment horizontal="center" vertical="center"/>
    </xf>
    <xf numFmtId="0" fontId="18" fillId="0" borderId="68" xfId="0" applyNumberFormat="1" applyFont="1" applyFill="1" applyBorder="1" applyAlignment="1">
      <alignment horizontal="center" vertical="center"/>
    </xf>
    <xf numFmtId="0" fontId="18" fillId="0" borderId="69" xfId="0" applyNumberFormat="1" applyFont="1" applyFill="1" applyBorder="1" applyAlignment="1">
      <alignment horizontal="center" vertical="center"/>
    </xf>
    <xf numFmtId="0" fontId="21" fillId="0" borderId="70" xfId="0" applyNumberFormat="1" applyFont="1" applyFill="1" applyBorder="1" applyAlignment="1">
      <alignment horizontal="center" vertical="center"/>
    </xf>
    <xf numFmtId="0" fontId="21" fillId="0" borderId="71" xfId="0" applyNumberFormat="1" applyFont="1" applyFill="1" applyBorder="1" applyAlignment="1">
      <alignment horizontal="center" vertical="center"/>
    </xf>
    <xf numFmtId="0" fontId="21" fillId="0" borderId="81" xfId="0" applyNumberFormat="1" applyFont="1" applyFill="1" applyBorder="1" applyAlignment="1">
      <alignment horizontal="center" vertical="center"/>
    </xf>
    <xf numFmtId="0" fontId="21" fillId="0" borderId="82" xfId="0" applyNumberFormat="1" applyFont="1" applyFill="1" applyBorder="1" applyAlignment="1">
      <alignment horizontal="center" vertical="center"/>
    </xf>
    <xf numFmtId="0" fontId="21" fillId="0" borderId="83" xfId="0" applyNumberFormat="1" applyFont="1" applyFill="1" applyBorder="1" applyAlignment="1">
      <alignment horizontal="center" vertical="center"/>
    </xf>
    <xf numFmtId="0" fontId="21" fillId="0" borderId="74" xfId="0" applyNumberFormat="1" applyFont="1" applyFill="1" applyBorder="1" applyAlignment="1">
      <alignment horizontal="center" vertical="center"/>
    </xf>
    <xf numFmtId="0" fontId="21" fillId="0" borderId="73" xfId="0" applyNumberFormat="1" applyFont="1" applyBorder="1" applyAlignment="1">
      <alignment horizontal="center" vertical="center"/>
    </xf>
    <xf numFmtId="0" fontId="21" fillId="0" borderId="74" xfId="0" applyNumberFormat="1" applyFont="1" applyBorder="1" applyAlignment="1">
      <alignment horizontal="center" vertical="center"/>
    </xf>
    <xf numFmtId="0" fontId="21" fillId="0" borderId="75" xfId="0" applyNumberFormat="1" applyFont="1" applyBorder="1" applyAlignment="1">
      <alignment horizontal="center" vertical="center"/>
    </xf>
    <xf numFmtId="0" fontId="21" fillId="0" borderId="70" xfId="0" applyNumberFormat="1" applyFont="1" applyBorder="1" applyAlignment="1">
      <alignment horizontal="center" vertical="center"/>
    </xf>
    <xf numFmtId="0" fontId="21" fillId="0" borderId="71" xfId="0" applyNumberFormat="1" applyFont="1" applyBorder="1" applyAlignment="1">
      <alignment horizontal="center" vertical="center"/>
    </xf>
    <xf numFmtId="0" fontId="21" fillId="0" borderId="81" xfId="0" applyNumberFormat="1" applyFont="1" applyBorder="1" applyAlignment="1">
      <alignment horizontal="center" vertical="center"/>
    </xf>
    <xf numFmtId="0" fontId="21" fillId="0" borderId="82" xfId="0" applyNumberFormat="1" applyFont="1" applyBorder="1" applyAlignment="1">
      <alignment horizontal="center" vertical="center"/>
    </xf>
    <xf numFmtId="0" fontId="21" fillId="0" borderId="83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39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top" textRotation="255"/>
    </xf>
    <xf numFmtId="0" fontId="29" fillId="0" borderId="0" xfId="0" applyFont="1" applyAlignment="1">
      <alignment horizontal="center" vertical="top" textRotation="255"/>
    </xf>
    <xf numFmtId="0" fontId="27" fillId="0" borderId="0" xfId="0" applyFont="1" applyAlignment="1">
      <alignment horizontal="center" vertical="top" textRotation="255" wrapText="1"/>
    </xf>
    <xf numFmtId="0" fontId="33" fillId="0" borderId="0" xfId="0" applyFont="1" applyBorder="1" applyAlignment="1">
      <alignment horizontal="center" vertical="center" textRotation="255" wrapText="1"/>
    </xf>
    <xf numFmtId="0" fontId="33" fillId="0" borderId="0" xfId="0" applyFont="1" applyBorder="1" applyAlignment="1">
      <alignment horizontal="center" vertical="center" textRotation="255"/>
    </xf>
    <xf numFmtId="0" fontId="27" fillId="0" borderId="0" xfId="0" applyFont="1" applyBorder="1" applyAlignment="1">
      <alignment horizontal="center" vertical="center" textRotation="255"/>
    </xf>
    <xf numFmtId="0" fontId="17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7" fillId="0" borderId="61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7" fillId="0" borderId="62" xfId="0" applyFont="1" applyBorder="1" applyAlignment="1">
      <alignment horizontal="left" vertical="center" wrapText="1"/>
    </xf>
    <xf numFmtId="0" fontId="37" fillId="0" borderId="63" xfId="0" applyFont="1" applyBorder="1" applyAlignment="1">
      <alignment horizontal="left" vertical="center" wrapText="1"/>
    </xf>
    <xf numFmtId="0" fontId="37" fillId="0" borderId="64" xfId="0" applyFont="1" applyBorder="1" applyAlignment="1">
      <alignment horizontal="left" vertical="center" wrapText="1"/>
    </xf>
    <xf numFmtId="0" fontId="37" fillId="0" borderId="6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264583</xdr:colOff>
      <xdr:row>82</xdr:row>
      <xdr:rowOff>179919</xdr:rowOff>
    </xdr:from>
    <xdr:to>
      <xdr:col>28</xdr:col>
      <xdr:colOff>306916</xdr:colOff>
      <xdr:row>84</xdr:row>
      <xdr:rowOff>139703</xdr:rowOff>
    </xdr:to>
    <xdr:sp macro="" textlink="">
      <xdr:nvSpPr>
        <xdr:cNvPr id="2" name="下矢印 1"/>
        <xdr:cNvSpPr/>
      </xdr:nvSpPr>
      <xdr:spPr>
        <a:xfrm rot="5400000">
          <a:off x="8015816" y="20400436"/>
          <a:ext cx="637117" cy="109008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28&#24180;&#24230;\(&#22522;&#26412;&#12487;&#12540;&#12479;)&#26149;&#23395;&#22823;&#20250;%20&#35201;&#389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28&#24180;&#24230;\(&#22522;&#26412;&#12487;&#12540;&#12479;)&#19968;&#24180;&#29983;&#22823;&#20250;%20&#35201;&#321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（１５チーム）"/>
      <sheetName val="要綱（１４チーム）"/>
      <sheetName val="星取表"/>
      <sheetName val="新聞報告用紙"/>
      <sheetName val="データ"/>
      <sheetName val="結果報告用紙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E2" t="e">
            <v>#N/A</v>
          </cell>
          <cell r="F2">
            <v>0</v>
          </cell>
          <cell r="G2">
            <v>0</v>
          </cell>
          <cell r="I2" t="e">
            <v>#N/A</v>
          </cell>
          <cell r="L2" t="e">
            <v>#N/A</v>
          </cell>
          <cell r="M2" t="str">
            <v/>
          </cell>
          <cell r="N2" t="str">
            <v/>
          </cell>
          <cell r="P2" t="e">
            <v>#N/A</v>
          </cell>
        </row>
        <row r="3">
          <cell r="E3" t="e">
            <v>#N/A</v>
          </cell>
          <cell r="F3">
            <v>0</v>
          </cell>
          <cell r="G3">
            <v>0</v>
          </cell>
          <cell r="I3" t="e">
            <v>#N/A</v>
          </cell>
          <cell r="L3" t="e">
            <v>#N/A</v>
          </cell>
          <cell r="M3" t="str">
            <v/>
          </cell>
          <cell r="N3" t="str">
            <v/>
          </cell>
          <cell r="P3" t="e">
            <v>#N/A</v>
          </cell>
        </row>
        <row r="4">
          <cell r="E4" t="e">
            <v>#N/A</v>
          </cell>
          <cell r="F4">
            <v>0</v>
          </cell>
          <cell r="G4">
            <v>0</v>
          </cell>
          <cell r="I4" t="e">
            <v>#N/A</v>
          </cell>
          <cell r="L4" t="e">
            <v>#N/A</v>
          </cell>
          <cell r="M4" t="str">
            <v/>
          </cell>
          <cell r="N4" t="str">
            <v/>
          </cell>
          <cell r="P4" t="e">
            <v>#N/A</v>
          </cell>
        </row>
        <row r="5">
          <cell r="E5" t="e">
            <v>#N/A</v>
          </cell>
          <cell r="F5">
            <v>0</v>
          </cell>
          <cell r="G5">
            <v>0</v>
          </cell>
          <cell r="I5" t="e">
            <v>#N/A</v>
          </cell>
        </row>
        <row r="6">
          <cell r="E6" t="e">
            <v>#N/A</v>
          </cell>
          <cell r="F6">
            <v>0</v>
          </cell>
          <cell r="G6">
            <v>0</v>
          </cell>
          <cell r="I6" t="e">
            <v>#N/A</v>
          </cell>
        </row>
        <row r="7">
          <cell r="E7" t="e">
            <v>#N/A</v>
          </cell>
          <cell r="F7">
            <v>0</v>
          </cell>
          <cell r="G7">
            <v>0</v>
          </cell>
          <cell r="I7" t="e">
            <v>#N/A</v>
          </cell>
          <cell r="L7" t="e">
            <v>#N/A</v>
          </cell>
          <cell r="M7" t="str">
            <v/>
          </cell>
          <cell r="N7" t="str">
            <v/>
          </cell>
          <cell r="P7" t="e">
            <v>#N/A</v>
          </cell>
        </row>
        <row r="8">
          <cell r="E8" t="e">
            <v>#N/A</v>
          </cell>
          <cell r="F8">
            <v>0</v>
          </cell>
          <cell r="G8">
            <v>0</v>
          </cell>
          <cell r="I8" t="e">
            <v>#N/A</v>
          </cell>
          <cell r="L8" t="e">
            <v>#N/A</v>
          </cell>
          <cell r="M8" t="str">
            <v/>
          </cell>
          <cell r="N8" t="str">
            <v/>
          </cell>
          <cell r="P8" t="e">
            <v>#N/A</v>
          </cell>
        </row>
        <row r="9">
          <cell r="E9" t="e">
            <v>#N/A</v>
          </cell>
          <cell r="F9">
            <v>0</v>
          </cell>
          <cell r="G9">
            <v>0</v>
          </cell>
          <cell r="I9" t="e">
            <v>#N/A</v>
          </cell>
          <cell r="L9" t="e">
            <v>#N/A</v>
          </cell>
          <cell r="M9" t="str">
            <v/>
          </cell>
          <cell r="N9" t="str">
            <v/>
          </cell>
          <cell r="P9" t="e">
            <v>#N/A</v>
          </cell>
        </row>
        <row r="10">
          <cell r="E10" t="e">
            <v>#N/A</v>
          </cell>
          <cell r="F10">
            <v>0</v>
          </cell>
          <cell r="G10">
            <v>0</v>
          </cell>
          <cell r="I10" t="e">
            <v>#N/A</v>
          </cell>
        </row>
        <row r="11">
          <cell r="E11" t="e">
            <v>#N/A</v>
          </cell>
          <cell r="F11">
            <v>0</v>
          </cell>
          <cell r="G11">
            <v>0</v>
          </cell>
          <cell r="I11" t="e">
            <v>#N/A</v>
          </cell>
        </row>
        <row r="12">
          <cell r="L12" t="str">
            <v>D1位</v>
          </cell>
          <cell r="M12" t="str">
            <v/>
          </cell>
          <cell r="N12" t="str">
            <v/>
          </cell>
          <cell r="O12" t="str">
            <v>E1位</v>
          </cell>
        </row>
        <row r="14">
          <cell r="E14" t="e">
            <v>#N/A</v>
          </cell>
          <cell r="F14">
            <v>0</v>
          </cell>
          <cell r="G14">
            <v>0</v>
          </cell>
          <cell r="I14" t="e">
            <v>#N/A</v>
          </cell>
        </row>
        <row r="15">
          <cell r="E15" t="e">
            <v>#N/A</v>
          </cell>
          <cell r="F15">
            <v>0</v>
          </cell>
          <cell r="G15">
            <v>0</v>
          </cell>
          <cell r="I15" t="e">
            <v>#N/A</v>
          </cell>
        </row>
        <row r="16">
          <cell r="E16" t="e">
            <v>#N/A</v>
          </cell>
          <cell r="F16">
            <v>0</v>
          </cell>
          <cell r="G16">
            <v>0</v>
          </cell>
          <cell r="I16" t="e">
            <v>#N/A</v>
          </cell>
        </row>
        <row r="17">
          <cell r="E17" t="e">
            <v>#N/A</v>
          </cell>
          <cell r="F17">
            <v>0</v>
          </cell>
          <cell r="G17">
            <v>0</v>
          </cell>
          <cell r="I17" t="e">
            <v>#N/A</v>
          </cell>
        </row>
        <row r="18">
          <cell r="E18" t="e">
            <v>#N/A</v>
          </cell>
          <cell r="F18">
            <v>0</v>
          </cell>
          <cell r="G18">
            <v>0</v>
          </cell>
          <cell r="I18" t="e">
            <v>#N/A</v>
          </cell>
        </row>
        <row r="19">
          <cell r="E19" t="e">
            <v>#N/A</v>
          </cell>
          <cell r="F19">
            <v>0</v>
          </cell>
          <cell r="G19">
            <v>0</v>
          </cell>
          <cell r="I19" t="e">
            <v>#N/A</v>
          </cell>
        </row>
        <row r="26">
          <cell r="E26" t="e">
            <v>#N/A</v>
          </cell>
          <cell r="F26">
            <v>0</v>
          </cell>
          <cell r="G26">
            <v>0</v>
          </cell>
          <cell r="I26" t="e">
            <v>#N/A</v>
          </cell>
        </row>
        <row r="27">
          <cell r="E27" t="e">
            <v>#N/A</v>
          </cell>
          <cell r="F27">
            <v>0</v>
          </cell>
          <cell r="G27">
            <v>0</v>
          </cell>
          <cell r="I27" t="e">
            <v>#N/A</v>
          </cell>
        </row>
        <row r="28">
          <cell r="E28" t="e">
            <v>#N/A</v>
          </cell>
          <cell r="I28" t="e">
            <v>#N/A</v>
          </cell>
        </row>
        <row r="29">
          <cell r="E29" t="e">
            <v>#N/A</v>
          </cell>
          <cell r="I29" t="e">
            <v>#N/A</v>
          </cell>
        </row>
        <row r="30">
          <cell r="E30" t="e">
            <v>#N/A</v>
          </cell>
          <cell r="I30" t="e">
            <v>#N/A</v>
          </cell>
        </row>
        <row r="31">
          <cell r="E31" t="e">
            <v>#N/A</v>
          </cell>
          <cell r="I31" t="e">
            <v>#N/A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星取表"/>
      <sheetName val="新聞報告用紙"/>
      <sheetName val="データ"/>
      <sheetName val="結果報告用紙"/>
    </sheetNames>
    <sheetDataSet>
      <sheetData sheetId="0">
        <row r="57">
          <cell r="D57" t="str">
            <v>A1</v>
          </cell>
          <cell r="I57" t="str">
            <v>A2</v>
          </cell>
          <cell r="O57" t="str">
            <v>A2</v>
          </cell>
          <cell r="T57" t="str">
            <v>A4</v>
          </cell>
        </row>
        <row r="58">
          <cell r="D58" t="str">
            <v>A3</v>
          </cell>
          <cell r="I58" t="str">
            <v>A4</v>
          </cell>
          <cell r="O58" t="str">
            <v>A3</v>
          </cell>
          <cell r="T58" t="str">
            <v>A5</v>
          </cell>
        </row>
        <row r="59">
          <cell r="D59" t="str">
            <v>A1</v>
          </cell>
          <cell r="I59" t="str">
            <v>A5</v>
          </cell>
          <cell r="O59" t="str">
            <v>A1</v>
          </cell>
          <cell r="T59" t="str">
            <v>A4</v>
          </cell>
        </row>
        <row r="60">
          <cell r="D60" t="str">
            <v>A2</v>
          </cell>
          <cell r="I60" t="str">
            <v>A3</v>
          </cell>
          <cell r="O60" t="str">
            <v>A2</v>
          </cell>
          <cell r="T60" t="str">
            <v>A5</v>
          </cell>
        </row>
        <row r="61">
          <cell r="D61" t="str">
            <v>A4</v>
          </cell>
          <cell r="I61" t="str">
            <v>A5</v>
          </cell>
          <cell r="O61" t="str">
            <v>A1</v>
          </cell>
          <cell r="T61" t="str">
            <v>A3</v>
          </cell>
        </row>
        <row r="65">
          <cell r="D65" t="str">
            <v>B1</v>
          </cell>
          <cell r="I65" t="str">
            <v>B2</v>
          </cell>
          <cell r="O65" t="str">
            <v>B1</v>
          </cell>
          <cell r="T65" t="str">
            <v>B4</v>
          </cell>
        </row>
        <row r="66">
          <cell r="D66" t="str">
            <v>B3</v>
          </cell>
          <cell r="I66" t="str">
            <v>B4</v>
          </cell>
          <cell r="O66" t="str">
            <v>B2</v>
          </cell>
          <cell r="T66" t="str">
            <v>B3</v>
          </cell>
        </row>
        <row r="67">
          <cell r="D67" t="str">
            <v>B1</v>
          </cell>
          <cell r="I67" t="str">
            <v>B3</v>
          </cell>
        </row>
        <row r="68">
          <cell r="D68" t="str">
            <v>B2</v>
          </cell>
          <cell r="I68" t="str">
            <v>B4</v>
          </cell>
        </row>
        <row r="72">
          <cell r="D72" t="str">
            <v>C1</v>
          </cell>
          <cell r="I72" t="str">
            <v>C2</v>
          </cell>
          <cell r="O72" t="str">
            <v>C1</v>
          </cell>
          <cell r="T72" t="str">
            <v>C4</v>
          </cell>
        </row>
        <row r="73">
          <cell r="D73" t="str">
            <v>C3</v>
          </cell>
          <cell r="I73" t="str">
            <v>C4</v>
          </cell>
          <cell r="O73" t="str">
            <v>C2</v>
          </cell>
          <cell r="T73" t="str">
            <v>C3</v>
          </cell>
        </row>
        <row r="74">
          <cell r="D74" t="str">
            <v>C1</v>
          </cell>
          <cell r="I74" t="str">
            <v>C3</v>
          </cell>
        </row>
        <row r="75">
          <cell r="D75" t="str">
            <v>C2</v>
          </cell>
          <cell r="I75" t="str">
            <v>C4</v>
          </cell>
        </row>
        <row r="90">
          <cell r="E90" t="str">
            <v>Ｂ２位</v>
          </cell>
          <cell r="M90" t="str">
            <v>Ａ１位</v>
          </cell>
        </row>
        <row r="91">
          <cell r="E91" t="str">
            <v>Ａ２位</v>
          </cell>
          <cell r="M91" t="str">
            <v>Ｃ２位</v>
          </cell>
        </row>
        <row r="92">
          <cell r="E92" t="str">
            <v>Ｂ２位</v>
          </cell>
          <cell r="M92" t="str">
            <v>Ｃ１位</v>
          </cell>
        </row>
        <row r="93">
          <cell r="E93" t="str">
            <v>Ａ２位</v>
          </cell>
          <cell r="M93" t="str">
            <v>Ｂ１位</v>
          </cell>
        </row>
        <row r="94">
          <cell r="E94" t="str">
            <v>Ａ１位</v>
          </cell>
          <cell r="M94" t="str">
            <v>Ｃ１位</v>
          </cell>
        </row>
        <row r="95">
          <cell r="E95" t="str">
            <v>Ｃ２位</v>
          </cell>
          <cell r="M95" t="str">
            <v>Ｂ１位</v>
          </cell>
        </row>
        <row r="101">
          <cell r="B101" t="str">
            <v>D1位</v>
          </cell>
          <cell r="L101" t="str">
            <v>E1位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0"/>
  <sheetViews>
    <sheetView tabSelected="1" view="pageBreakPreview" zoomScale="90" zoomScaleSheetLayoutView="90" workbookViewId="0">
      <selection activeCell="E82" sqref="E82"/>
    </sheetView>
  </sheetViews>
  <sheetFormatPr defaultRowHeight="13.5"/>
  <cols>
    <col min="1" max="5" width="4.625" style="6" customWidth="1"/>
    <col min="6" max="6" width="2.125" style="6" customWidth="1"/>
    <col min="7" max="7" width="1.625" style="6" customWidth="1"/>
    <col min="8" max="8" width="2.125" style="6" customWidth="1"/>
    <col min="9" max="16" width="4.625" style="6" customWidth="1"/>
    <col min="17" max="17" width="2.125" style="6" customWidth="1"/>
    <col min="18" max="18" width="1.625" style="6" customWidth="1"/>
    <col min="19" max="19" width="2.125" style="6" customWidth="1"/>
    <col min="20" max="28" width="4.625" style="6" customWidth="1"/>
    <col min="29" max="16384" width="9" style="6"/>
  </cols>
  <sheetData>
    <row r="1" spans="1:26" s="3" customFormat="1" ht="21.95" customHeight="1">
      <c r="A1" s="246" t="s">
        <v>167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165"/>
      <c r="Z1" s="2"/>
    </row>
    <row r="2" spans="1:26" s="4" customFormat="1" ht="17.100000000000001" customHeight="1"/>
    <row r="3" spans="1:26" s="4" customFormat="1" ht="17.100000000000001" customHeight="1">
      <c r="C3" s="4" t="s">
        <v>65</v>
      </c>
    </row>
    <row r="4" spans="1:26" s="4" customFormat="1" ht="17.100000000000001" customHeight="1"/>
    <row r="5" spans="1:26" s="4" customFormat="1" ht="17.100000000000001" customHeight="1">
      <c r="C5" s="4" t="s">
        <v>64</v>
      </c>
    </row>
    <row r="6" spans="1:26" s="4" customFormat="1" ht="17.100000000000001" customHeight="1"/>
    <row r="7" spans="1:26" s="4" customFormat="1" ht="17.100000000000001" customHeight="1">
      <c r="C7" s="4" t="s">
        <v>0</v>
      </c>
    </row>
    <row r="8" spans="1:26" s="4" customFormat="1" ht="17.100000000000001" customHeight="1">
      <c r="D8" s="229" t="s">
        <v>129</v>
      </c>
      <c r="E8" s="229"/>
      <c r="F8" s="229"/>
      <c r="G8" s="229"/>
      <c r="H8" s="229"/>
      <c r="I8" s="229"/>
      <c r="K8" s="4" t="s">
        <v>171</v>
      </c>
    </row>
    <row r="9" spans="1:26" s="4" customFormat="1" ht="17.100000000000001" customHeight="1">
      <c r="D9" s="229" t="s">
        <v>4</v>
      </c>
      <c r="E9" s="229"/>
      <c r="F9" s="229"/>
      <c r="G9" s="229"/>
      <c r="H9" s="229"/>
      <c r="I9" s="229"/>
      <c r="K9" s="4" t="s">
        <v>172</v>
      </c>
    </row>
    <row r="10" spans="1:26" s="4" customFormat="1" ht="17.100000000000001" customHeight="1">
      <c r="D10" s="229" t="s">
        <v>130</v>
      </c>
      <c r="E10" s="229"/>
      <c r="F10" s="229"/>
      <c r="G10" s="229"/>
      <c r="H10" s="229"/>
      <c r="I10" s="229"/>
      <c r="K10" s="4" t="s">
        <v>173</v>
      </c>
    </row>
    <row r="11" spans="1:26" s="4" customFormat="1" ht="17.100000000000001" customHeight="1">
      <c r="D11" s="229" t="s">
        <v>131</v>
      </c>
      <c r="E11" s="229"/>
      <c r="F11" s="229"/>
      <c r="G11" s="229"/>
      <c r="H11" s="229"/>
      <c r="I11" s="229"/>
      <c r="K11" s="4" t="s">
        <v>193</v>
      </c>
    </row>
    <row r="12" spans="1:26" s="4" customFormat="1" ht="17.100000000000001" customHeight="1"/>
    <row r="13" spans="1:26" s="4" customFormat="1" ht="17.100000000000001" customHeight="1">
      <c r="C13" s="4" t="s">
        <v>1</v>
      </c>
    </row>
    <row r="14" spans="1:26" s="4" customFormat="1" ht="17.100000000000001" customHeight="1"/>
    <row r="15" spans="1:26" s="4" customFormat="1" ht="17.100000000000001" customHeight="1">
      <c r="C15" s="229" t="s">
        <v>132</v>
      </c>
      <c r="D15" s="229"/>
      <c r="E15" s="229"/>
      <c r="F15" s="229"/>
      <c r="H15" s="4" t="s">
        <v>168</v>
      </c>
    </row>
    <row r="16" spans="1:26" s="4" customFormat="1" ht="17.100000000000001" customHeight="1">
      <c r="C16" s="166"/>
      <c r="D16" s="166"/>
      <c r="E16" s="166"/>
      <c r="F16" s="166"/>
    </row>
    <row r="17" spans="1:26" s="4" customFormat="1" ht="17.100000000000001" customHeight="1">
      <c r="C17" s="229" t="s">
        <v>133</v>
      </c>
      <c r="D17" s="229"/>
      <c r="E17" s="229"/>
      <c r="F17" s="229"/>
      <c r="H17" s="4" t="s">
        <v>134</v>
      </c>
    </row>
    <row r="18" spans="1:26" s="167" customFormat="1" ht="24.95" customHeight="1">
      <c r="C18" s="168"/>
      <c r="D18" s="168"/>
      <c r="E18" s="168"/>
      <c r="F18" s="168"/>
      <c r="H18" s="167" t="s">
        <v>160</v>
      </c>
    </row>
    <row r="19" spans="1:26" s="4" customFormat="1" ht="17.100000000000001" customHeight="1">
      <c r="C19" s="229" t="s">
        <v>135</v>
      </c>
      <c r="D19" s="229"/>
      <c r="E19" s="229"/>
      <c r="F19" s="229"/>
    </row>
    <row r="20" spans="1:26" s="4" customFormat="1" ht="17.100000000000001" customHeight="1">
      <c r="D20" s="229" t="s">
        <v>159</v>
      </c>
      <c r="E20" s="229"/>
      <c r="F20" s="229"/>
      <c r="G20" s="229"/>
      <c r="H20" s="229"/>
      <c r="I20" s="229"/>
      <c r="K20" s="4" t="s">
        <v>156</v>
      </c>
    </row>
    <row r="21" spans="1:26" s="4" customFormat="1" ht="17.100000000000001" customHeight="1">
      <c r="D21" s="229" t="s">
        <v>4</v>
      </c>
      <c r="E21" s="229"/>
      <c r="F21" s="229"/>
      <c r="G21" s="229"/>
      <c r="H21" s="229"/>
      <c r="I21" s="229"/>
      <c r="K21" s="4" t="s">
        <v>155</v>
      </c>
    </row>
    <row r="22" spans="1:26" s="4" customFormat="1" ht="17.100000000000001" customHeight="1">
      <c r="D22" s="229" t="s">
        <v>24</v>
      </c>
      <c r="E22" s="229"/>
      <c r="F22" s="229"/>
      <c r="G22" s="229"/>
      <c r="H22" s="229"/>
      <c r="I22" s="229"/>
      <c r="K22" s="4" t="s">
        <v>192</v>
      </c>
    </row>
    <row r="23" spans="1:26" s="4" customFormat="1" ht="17.100000000000001" customHeight="1"/>
    <row r="24" spans="1:26" s="4" customFormat="1" ht="17.100000000000001" customHeight="1">
      <c r="C24" s="229" t="s">
        <v>136</v>
      </c>
      <c r="D24" s="229"/>
      <c r="E24" s="229"/>
      <c r="F24" s="229"/>
      <c r="H24" s="4" t="s">
        <v>137</v>
      </c>
      <c r="Y24" s="5"/>
      <c r="Z24" s="5"/>
    </row>
    <row r="25" spans="1:26" s="4" customFormat="1" ht="17.100000000000001" customHeight="1">
      <c r="B25" s="5"/>
      <c r="D25" s="247" t="s">
        <v>25</v>
      </c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5"/>
      <c r="Z25" s="5"/>
    </row>
    <row r="26" spans="1:26" s="4" customFormat="1" ht="17.100000000000001" customHeight="1">
      <c r="A26" s="5"/>
      <c r="B26" s="5"/>
      <c r="C26" s="5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</row>
    <row r="27" spans="1:26" s="4" customFormat="1" ht="17.100000000000001" customHeight="1">
      <c r="C27" s="5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</row>
    <row r="28" spans="1:26" s="4" customFormat="1" ht="17.100000000000001" customHeight="1">
      <c r="C28" s="229" t="s">
        <v>138</v>
      </c>
      <c r="D28" s="229"/>
      <c r="E28" s="229"/>
      <c r="F28" s="229"/>
      <c r="I28" s="4" t="s">
        <v>139</v>
      </c>
    </row>
    <row r="29" spans="1:26" s="4" customFormat="1" ht="17.100000000000001" customHeight="1">
      <c r="C29" s="166"/>
      <c r="D29" s="166"/>
      <c r="E29" s="166"/>
      <c r="F29" s="166"/>
      <c r="I29" s="4" t="s">
        <v>140</v>
      </c>
    </row>
    <row r="30" spans="1:26" s="4" customFormat="1" ht="17.100000000000001" customHeight="1">
      <c r="C30" s="166"/>
      <c r="D30" s="166"/>
      <c r="E30" s="166"/>
      <c r="F30" s="166"/>
      <c r="I30" s="4" t="s">
        <v>141</v>
      </c>
    </row>
    <row r="31" spans="1:26" s="4" customFormat="1" ht="17.100000000000001" customHeight="1">
      <c r="C31" s="166"/>
      <c r="D31" s="166"/>
      <c r="E31" s="166"/>
      <c r="F31" s="166"/>
    </row>
    <row r="32" spans="1:26" s="4" customFormat="1" ht="17.100000000000001" customHeight="1">
      <c r="C32" s="229" t="s">
        <v>142</v>
      </c>
      <c r="D32" s="229"/>
      <c r="E32" s="229"/>
      <c r="F32" s="229"/>
      <c r="H32" s="4" t="s">
        <v>143</v>
      </c>
    </row>
    <row r="33" spans="2:8" s="4" customFormat="1" ht="17.100000000000001" customHeight="1">
      <c r="C33" s="166"/>
      <c r="D33" s="166"/>
      <c r="E33" s="166"/>
      <c r="F33" s="166"/>
    </row>
    <row r="34" spans="2:8" s="4" customFormat="1" ht="17.100000000000001" customHeight="1">
      <c r="C34" s="229" t="s">
        <v>144</v>
      </c>
      <c r="D34" s="229"/>
      <c r="E34" s="229"/>
      <c r="F34" s="229"/>
      <c r="H34" s="4" t="s">
        <v>161</v>
      </c>
    </row>
    <row r="35" spans="2:8" s="4" customFormat="1" ht="17.100000000000001" customHeight="1">
      <c r="C35" s="166"/>
      <c r="D35" s="166"/>
      <c r="E35" s="166"/>
      <c r="F35" s="166"/>
    </row>
    <row r="36" spans="2:8" s="4" customFormat="1" ht="17.100000000000001" customHeight="1">
      <c r="C36" s="229" t="s">
        <v>145</v>
      </c>
      <c r="D36" s="229"/>
      <c r="E36" s="229"/>
      <c r="F36" s="229"/>
      <c r="H36" s="4" t="s">
        <v>146</v>
      </c>
    </row>
    <row r="37" spans="2:8" s="4" customFormat="1" ht="17.100000000000001" customHeight="1">
      <c r="C37" s="166"/>
      <c r="D37" s="166"/>
      <c r="E37" s="166"/>
      <c r="F37" s="166"/>
    </row>
    <row r="38" spans="2:8" s="4" customFormat="1" ht="17.100000000000001" customHeight="1">
      <c r="C38" s="229" t="s">
        <v>147</v>
      </c>
      <c r="D38" s="229"/>
      <c r="E38" s="229"/>
      <c r="F38" s="229"/>
      <c r="H38" s="4" t="s">
        <v>148</v>
      </c>
    </row>
    <row r="39" spans="2:8" s="4" customFormat="1" ht="17.100000000000001" customHeight="1">
      <c r="C39" s="166"/>
      <c r="D39" s="166"/>
      <c r="E39" s="166"/>
      <c r="F39" s="166"/>
    </row>
    <row r="40" spans="2:8" s="4" customFormat="1" ht="17.100000000000001" customHeight="1">
      <c r="C40" s="229" t="s">
        <v>149</v>
      </c>
      <c r="D40" s="229"/>
      <c r="E40" s="229"/>
      <c r="F40" s="229"/>
      <c r="H40" s="4" t="s">
        <v>150</v>
      </c>
    </row>
    <row r="41" spans="2:8" s="4" customFormat="1" ht="17.100000000000001" customHeight="1">
      <c r="H41" s="4" t="s">
        <v>151</v>
      </c>
    </row>
    <row r="42" spans="2:8" s="4" customFormat="1" ht="17.100000000000001" customHeight="1"/>
    <row r="43" spans="2:8" s="4" customFormat="1" ht="17.100000000000001" customHeight="1">
      <c r="C43" s="229" t="s">
        <v>152</v>
      </c>
      <c r="D43" s="229"/>
      <c r="E43" s="229"/>
      <c r="F43" s="229"/>
      <c r="H43" s="4" t="s">
        <v>174</v>
      </c>
    </row>
    <row r="44" spans="2:8" s="4" customFormat="1" ht="17.100000000000001" customHeight="1">
      <c r="H44" s="4" t="s">
        <v>175</v>
      </c>
    </row>
    <row r="45" spans="2:8" s="4" customFormat="1" ht="17.100000000000001" customHeight="1">
      <c r="C45" s="229" t="s">
        <v>153</v>
      </c>
      <c r="D45" s="229"/>
      <c r="E45" s="229"/>
      <c r="F45" s="229"/>
      <c r="H45" s="4" t="s">
        <v>154</v>
      </c>
    </row>
    <row r="46" spans="2:8" s="4" customFormat="1" ht="17.100000000000001" customHeight="1">
      <c r="H46" s="4" t="s">
        <v>191</v>
      </c>
    </row>
    <row r="47" spans="2:8" s="4" customFormat="1" ht="17.100000000000001" customHeight="1">
      <c r="B47" s="4" t="s">
        <v>2</v>
      </c>
    </row>
    <row r="48" spans="2:8" s="4" customFormat="1" ht="17.100000000000001" customHeight="1" thickBot="1">
      <c r="B48" s="4" t="s">
        <v>3</v>
      </c>
    </row>
    <row r="49" spans="2:25" s="4" customFormat="1" ht="24.95" customHeight="1" thickBot="1">
      <c r="B49" s="322"/>
      <c r="C49" s="323"/>
      <c r="D49" s="322">
        <v>1</v>
      </c>
      <c r="E49" s="328"/>
      <c r="F49" s="328"/>
      <c r="G49" s="328"/>
      <c r="H49" s="329"/>
      <c r="I49" s="330">
        <v>2</v>
      </c>
      <c r="J49" s="328"/>
      <c r="K49" s="329"/>
      <c r="L49" s="330">
        <v>3</v>
      </c>
      <c r="M49" s="328"/>
      <c r="N49" s="329"/>
      <c r="O49" s="330">
        <v>4</v>
      </c>
      <c r="P49" s="328"/>
      <c r="Q49" s="328"/>
      <c r="R49" s="328"/>
      <c r="S49" s="329"/>
      <c r="T49" s="330">
        <v>5</v>
      </c>
      <c r="U49" s="328"/>
      <c r="V49" s="323"/>
    </row>
    <row r="50" spans="2:25" s="4" customFormat="1" ht="24.95" customHeight="1">
      <c r="B50" s="312" t="s">
        <v>8</v>
      </c>
      <c r="C50" s="313"/>
      <c r="D50" s="312" t="s">
        <v>176</v>
      </c>
      <c r="E50" s="324"/>
      <c r="F50" s="324"/>
      <c r="G50" s="324"/>
      <c r="H50" s="325"/>
      <c r="I50" s="331" t="s">
        <v>194</v>
      </c>
      <c r="J50" s="324"/>
      <c r="K50" s="325"/>
      <c r="L50" s="331" t="s">
        <v>120</v>
      </c>
      <c r="M50" s="324"/>
      <c r="N50" s="325"/>
      <c r="O50" s="331" t="s">
        <v>118</v>
      </c>
      <c r="P50" s="324"/>
      <c r="Q50" s="324"/>
      <c r="R50" s="324"/>
      <c r="S50" s="325"/>
      <c r="T50" s="332"/>
      <c r="U50" s="333"/>
      <c r="V50" s="334"/>
    </row>
    <row r="51" spans="2:25" s="4" customFormat="1" ht="24.95" customHeight="1">
      <c r="B51" s="314" t="s">
        <v>5</v>
      </c>
      <c r="C51" s="315"/>
      <c r="D51" s="314" t="s">
        <v>177</v>
      </c>
      <c r="E51" s="318"/>
      <c r="F51" s="318"/>
      <c r="G51" s="318"/>
      <c r="H51" s="319"/>
      <c r="I51" s="326" t="s">
        <v>195</v>
      </c>
      <c r="J51" s="318"/>
      <c r="K51" s="319"/>
      <c r="L51" s="326" t="s">
        <v>196</v>
      </c>
      <c r="M51" s="318"/>
      <c r="N51" s="319"/>
      <c r="O51" s="326" t="s">
        <v>197</v>
      </c>
      <c r="P51" s="318"/>
      <c r="Q51" s="318"/>
      <c r="R51" s="318"/>
      <c r="S51" s="319"/>
      <c r="T51" s="326" t="s">
        <v>198</v>
      </c>
      <c r="U51" s="318"/>
      <c r="V51" s="315"/>
    </row>
    <row r="52" spans="2:25" s="4" customFormat="1" ht="24.95" customHeight="1" thickBot="1">
      <c r="B52" s="316" t="s">
        <v>9</v>
      </c>
      <c r="C52" s="317"/>
      <c r="D52" s="316" t="s">
        <v>178</v>
      </c>
      <c r="E52" s="320"/>
      <c r="F52" s="320"/>
      <c r="G52" s="320"/>
      <c r="H52" s="321"/>
      <c r="I52" s="327" t="s">
        <v>199</v>
      </c>
      <c r="J52" s="320"/>
      <c r="K52" s="321"/>
      <c r="L52" s="327" t="s">
        <v>200</v>
      </c>
      <c r="M52" s="320"/>
      <c r="N52" s="321"/>
      <c r="O52" s="327" t="s">
        <v>201</v>
      </c>
      <c r="P52" s="320"/>
      <c r="Q52" s="320"/>
      <c r="R52" s="320"/>
      <c r="S52" s="321"/>
      <c r="T52" s="327" t="s">
        <v>122</v>
      </c>
      <c r="U52" s="320"/>
      <c r="V52" s="317"/>
    </row>
    <row r="53" spans="2:25" s="4" customFormat="1" ht="17.100000000000001" customHeight="1" thickBot="1"/>
    <row r="54" spans="2:25" s="4" customFormat="1" ht="20.100000000000001" customHeight="1">
      <c r="B54" s="239" t="s">
        <v>12</v>
      </c>
      <c r="C54" s="240"/>
      <c r="D54" s="243" t="s">
        <v>202</v>
      </c>
      <c r="E54" s="244"/>
      <c r="F54" s="244"/>
      <c r="G54" s="244"/>
      <c r="H54" s="244"/>
      <c r="I54" s="244"/>
      <c r="J54" s="244"/>
      <c r="K54" s="244"/>
      <c r="L54" s="244"/>
      <c r="M54" s="244"/>
      <c r="N54" s="245"/>
      <c r="O54" s="243" t="s">
        <v>203</v>
      </c>
      <c r="P54" s="244"/>
      <c r="Q54" s="244"/>
      <c r="R54" s="244"/>
      <c r="S54" s="244"/>
      <c r="T54" s="244"/>
      <c r="U54" s="244"/>
      <c r="V54" s="244"/>
      <c r="W54" s="244"/>
      <c r="X54" s="244"/>
      <c r="Y54" s="245"/>
    </row>
    <row r="55" spans="2:25" s="4" customFormat="1" ht="20.100000000000001" customHeight="1" thickBot="1">
      <c r="B55" s="241"/>
      <c r="C55" s="242"/>
      <c r="D55" s="303" t="s">
        <v>6</v>
      </c>
      <c r="E55" s="304"/>
      <c r="F55" s="304"/>
      <c r="G55" s="304"/>
      <c r="H55" s="304"/>
      <c r="I55" s="304"/>
      <c r="J55" s="304"/>
      <c r="K55" s="304" t="s">
        <v>7</v>
      </c>
      <c r="L55" s="304"/>
      <c r="M55" s="304"/>
      <c r="N55" s="305"/>
      <c r="O55" s="303" t="s">
        <v>6</v>
      </c>
      <c r="P55" s="304"/>
      <c r="Q55" s="304"/>
      <c r="R55" s="304"/>
      <c r="S55" s="304"/>
      <c r="T55" s="304"/>
      <c r="U55" s="304"/>
      <c r="V55" s="304" t="s">
        <v>7</v>
      </c>
      <c r="W55" s="304"/>
      <c r="X55" s="304"/>
      <c r="Y55" s="305"/>
    </row>
    <row r="56" spans="2:25" s="4" customFormat="1" ht="26.1" customHeight="1">
      <c r="B56" s="278">
        <v>0.375</v>
      </c>
      <c r="C56" s="279"/>
      <c r="D56" s="281" t="str">
        <f>$D$50</f>
        <v>清水四</v>
      </c>
      <c r="E56" s="281"/>
      <c r="F56" s="169"/>
      <c r="G56" s="170" t="s">
        <v>32</v>
      </c>
      <c r="H56" s="169"/>
      <c r="I56" s="281" t="s">
        <v>118</v>
      </c>
      <c r="J56" s="281"/>
      <c r="K56" s="295" t="s">
        <v>209</v>
      </c>
      <c r="L56" s="232"/>
      <c r="M56" s="232" t="s">
        <v>120</v>
      </c>
      <c r="N56" s="233"/>
      <c r="O56" s="281" t="s">
        <v>120</v>
      </c>
      <c r="P56" s="281"/>
      <c r="Q56" s="169"/>
      <c r="R56" s="170" t="s">
        <v>32</v>
      </c>
      <c r="S56" s="169"/>
      <c r="T56" s="281" t="str">
        <f>$O$50</f>
        <v>興津</v>
      </c>
      <c r="U56" s="281"/>
      <c r="V56" s="295" t="str">
        <f>$D$50</f>
        <v>清水四</v>
      </c>
      <c r="W56" s="232"/>
      <c r="X56" s="232" t="s">
        <v>209</v>
      </c>
      <c r="Y56" s="233"/>
    </row>
    <row r="57" spans="2:25" s="4" customFormat="1" ht="26.1" customHeight="1">
      <c r="B57" s="234">
        <v>0.4201388888888889</v>
      </c>
      <c r="C57" s="235"/>
      <c r="D57" s="231" t="s">
        <v>208</v>
      </c>
      <c r="E57" s="231"/>
      <c r="F57" s="171"/>
      <c r="G57" s="172" t="s">
        <v>32</v>
      </c>
      <c r="H57" s="171"/>
      <c r="I57" s="231" t="s">
        <v>120</v>
      </c>
      <c r="J57" s="231"/>
      <c r="K57" s="236" t="str">
        <f>$D$50</f>
        <v>清水四</v>
      </c>
      <c r="L57" s="237"/>
      <c r="M57" s="237" t="s">
        <v>118</v>
      </c>
      <c r="N57" s="238"/>
      <c r="O57" s="231" t="s">
        <v>179</v>
      </c>
      <c r="P57" s="231"/>
      <c r="Q57" s="171"/>
      <c r="R57" s="172" t="s">
        <v>32</v>
      </c>
      <c r="S57" s="171"/>
      <c r="T57" s="231" t="s">
        <v>209</v>
      </c>
      <c r="U57" s="231"/>
      <c r="V57" s="236" t="s">
        <v>120</v>
      </c>
      <c r="W57" s="237"/>
      <c r="X57" s="237" t="str">
        <f>$O$50</f>
        <v>興津</v>
      </c>
      <c r="Y57" s="238"/>
    </row>
    <row r="58" spans="2:25" s="4" customFormat="1" ht="26.1" customHeight="1">
      <c r="B58" s="278"/>
      <c r="C58" s="279"/>
      <c r="D58" s="281"/>
      <c r="E58" s="281"/>
      <c r="F58" s="169"/>
      <c r="G58" s="170" t="s">
        <v>32</v>
      </c>
      <c r="H58" s="169"/>
      <c r="I58" s="281"/>
      <c r="J58" s="281"/>
      <c r="K58" s="295"/>
      <c r="L58" s="232"/>
      <c r="M58" s="232"/>
      <c r="N58" s="233"/>
      <c r="O58" s="281"/>
      <c r="P58" s="281"/>
      <c r="Q58" s="169"/>
      <c r="R58" s="170" t="s">
        <v>32</v>
      </c>
      <c r="S58" s="169"/>
      <c r="T58" s="281"/>
      <c r="U58" s="281"/>
      <c r="V58" s="295"/>
      <c r="W58" s="232"/>
      <c r="X58" s="232"/>
      <c r="Y58" s="233"/>
    </row>
    <row r="59" spans="2:25" s="4" customFormat="1" ht="26.1" customHeight="1">
      <c r="B59" s="234">
        <v>0.52083333333333337</v>
      </c>
      <c r="C59" s="235"/>
      <c r="D59" s="231" t="s">
        <v>179</v>
      </c>
      <c r="E59" s="231"/>
      <c r="F59" s="171"/>
      <c r="G59" s="172" t="s">
        <v>32</v>
      </c>
      <c r="H59" s="171"/>
      <c r="I59" s="231" t="str">
        <f>$L$50</f>
        <v>由比</v>
      </c>
      <c r="J59" s="231"/>
      <c r="K59" s="236" t="s">
        <v>118</v>
      </c>
      <c r="L59" s="237"/>
      <c r="M59" s="237" t="s">
        <v>209</v>
      </c>
      <c r="N59" s="238"/>
      <c r="O59" s="231"/>
      <c r="P59" s="231"/>
      <c r="Q59" s="171"/>
      <c r="R59" s="172" t="s">
        <v>32</v>
      </c>
      <c r="S59" s="171"/>
      <c r="T59" s="231"/>
      <c r="U59" s="231"/>
      <c r="V59" s="236"/>
      <c r="W59" s="237"/>
      <c r="X59" s="237"/>
      <c r="Y59" s="238"/>
    </row>
    <row r="60" spans="2:25" s="4" customFormat="1" ht="26.1" customHeight="1" thickBot="1">
      <c r="B60" s="268">
        <v>0.56597222222222221</v>
      </c>
      <c r="C60" s="269"/>
      <c r="D60" s="271" t="s">
        <v>209</v>
      </c>
      <c r="E60" s="271"/>
      <c r="F60" s="173"/>
      <c r="G60" s="174" t="s">
        <v>32</v>
      </c>
      <c r="H60" s="173"/>
      <c r="I60" s="271" t="s">
        <v>118</v>
      </c>
      <c r="J60" s="271"/>
      <c r="K60" s="272" t="s">
        <v>120</v>
      </c>
      <c r="L60" s="273"/>
      <c r="M60" s="273" t="s">
        <v>179</v>
      </c>
      <c r="N60" s="293"/>
      <c r="O60" s="271"/>
      <c r="P60" s="271"/>
      <c r="Q60" s="173"/>
      <c r="R60" s="174" t="s">
        <v>32</v>
      </c>
      <c r="S60" s="173"/>
      <c r="T60" s="271"/>
      <c r="U60" s="271"/>
      <c r="V60" s="272"/>
      <c r="W60" s="273"/>
      <c r="X60" s="273"/>
      <c r="Y60" s="293"/>
    </row>
    <row r="61" spans="2:25" s="4" customFormat="1" ht="17.100000000000001" customHeight="1" thickBot="1">
      <c r="B61" s="175"/>
      <c r="C61" s="176"/>
      <c r="D61" s="177"/>
      <c r="E61" s="177"/>
      <c r="F61" s="177"/>
      <c r="G61" s="177"/>
      <c r="H61" s="177"/>
      <c r="I61" s="177"/>
      <c r="J61" s="177"/>
      <c r="K61" s="169"/>
      <c r="L61" s="169"/>
      <c r="M61" s="169"/>
      <c r="N61" s="169"/>
      <c r="O61" s="177"/>
      <c r="P61" s="177"/>
      <c r="Q61" s="177"/>
      <c r="R61" s="177"/>
      <c r="S61" s="177"/>
      <c r="T61" s="177"/>
      <c r="U61" s="177"/>
      <c r="V61" s="169"/>
      <c r="W61" s="169"/>
      <c r="X61" s="169"/>
      <c r="Y61" s="169"/>
    </row>
    <row r="62" spans="2:25" s="4" customFormat="1" ht="20.100000000000001" customHeight="1">
      <c r="B62" s="239" t="s">
        <v>13</v>
      </c>
      <c r="C62" s="240"/>
      <c r="D62" s="243" t="s">
        <v>204</v>
      </c>
      <c r="E62" s="244"/>
      <c r="F62" s="244"/>
      <c r="G62" s="244"/>
      <c r="H62" s="244"/>
      <c r="I62" s="244"/>
      <c r="J62" s="244"/>
      <c r="K62" s="244"/>
      <c r="L62" s="244"/>
      <c r="M62" s="244"/>
      <c r="N62" s="245"/>
      <c r="O62" s="243" t="s">
        <v>205</v>
      </c>
      <c r="P62" s="244"/>
      <c r="Q62" s="244"/>
      <c r="R62" s="244"/>
      <c r="S62" s="244"/>
      <c r="T62" s="244"/>
      <c r="U62" s="244"/>
      <c r="V62" s="244"/>
      <c r="W62" s="244"/>
      <c r="X62" s="244"/>
      <c r="Y62" s="245"/>
    </row>
    <row r="63" spans="2:25" s="4" customFormat="1" ht="20.100000000000001" customHeight="1" thickBot="1">
      <c r="B63" s="241"/>
      <c r="C63" s="242"/>
      <c r="D63" s="303" t="s">
        <v>6</v>
      </c>
      <c r="E63" s="304"/>
      <c r="F63" s="304"/>
      <c r="G63" s="304"/>
      <c r="H63" s="304"/>
      <c r="I63" s="304"/>
      <c r="J63" s="304"/>
      <c r="K63" s="304" t="s">
        <v>7</v>
      </c>
      <c r="L63" s="304"/>
      <c r="M63" s="304"/>
      <c r="N63" s="305"/>
      <c r="O63" s="303" t="s">
        <v>6</v>
      </c>
      <c r="P63" s="304"/>
      <c r="Q63" s="304"/>
      <c r="R63" s="304"/>
      <c r="S63" s="304"/>
      <c r="T63" s="304"/>
      <c r="U63" s="304"/>
      <c r="V63" s="304" t="s">
        <v>7</v>
      </c>
      <c r="W63" s="304"/>
      <c r="X63" s="304"/>
      <c r="Y63" s="305"/>
    </row>
    <row r="64" spans="2:25" ht="26.1" customHeight="1">
      <c r="B64" s="278">
        <v>0.375</v>
      </c>
      <c r="C64" s="279"/>
      <c r="D64" s="299" t="str">
        <f>$D$51</f>
        <v>清水六</v>
      </c>
      <c r="E64" s="297"/>
      <c r="F64" s="178"/>
      <c r="G64" s="179" t="s">
        <v>32</v>
      </c>
      <c r="H64" s="178"/>
      <c r="I64" s="297" t="s">
        <v>198</v>
      </c>
      <c r="J64" s="297"/>
      <c r="K64" s="300" t="s">
        <v>195</v>
      </c>
      <c r="L64" s="301"/>
      <c r="M64" s="301" t="s">
        <v>196</v>
      </c>
      <c r="N64" s="302"/>
      <c r="O64" s="309" t="str">
        <f>$D$51</f>
        <v>清水六</v>
      </c>
      <c r="P64" s="310"/>
      <c r="Q64" s="181"/>
      <c r="R64" s="182" t="s">
        <v>32</v>
      </c>
      <c r="S64" s="181"/>
      <c r="T64" s="310" t="str">
        <f>$L$51</f>
        <v>清水五</v>
      </c>
      <c r="U64" s="311"/>
      <c r="V64" s="306" t="s">
        <v>197</v>
      </c>
      <c r="W64" s="307"/>
      <c r="X64" s="307" t="str">
        <f>$T$51</f>
        <v>翔洋</v>
      </c>
      <c r="Y64" s="308"/>
    </row>
    <row r="65" spans="2:33" ht="26.1" customHeight="1">
      <c r="B65" s="234">
        <v>0.4201388888888889</v>
      </c>
      <c r="C65" s="235"/>
      <c r="D65" s="230" t="s">
        <v>195</v>
      </c>
      <c r="E65" s="231"/>
      <c r="F65" s="171"/>
      <c r="G65" s="172" t="s">
        <v>32</v>
      </c>
      <c r="H65" s="171"/>
      <c r="I65" s="231" t="str">
        <f>$O$51</f>
        <v>清水七</v>
      </c>
      <c r="J65" s="231"/>
      <c r="K65" s="236" t="s">
        <v>198</v>
      </c>
      <c r="L65" s="237"/>
      <c r="M65" s="237" t="s">
        <v>180</v>
      </c>
      <c r="N65" s="238"/>
      <c r="O65" s="280" t="str">
        <f>$I$51</f>
        <v>清水二</v>
      </c>
      <c r="P65" s="281"/>
      <c r="Q65" s="169"/>
      <c r="R65" s="170" t="s">
        <v>32</v>
      </c>
      <c r="S65" s="169"/>
      <c r="T65" s="281" t="s">
        <v>198</v>
      </c>
      <c r="U65" s="296"/>
      <c r="V65" s="295" t="str">
        <f>$D$51</f>
        <v>清水六</v>
      </c>
      <c r="W65" s="232"/>
      <c r="X65" s="232" t="str">
        <f>$L$51</f>
        <v>清水五</v>
      </c>
      <c r="Y65" s="233"/>
    </row>
    <row r="66" spans="2:33" ht="26.1" customHeight="1">
      <c r="B66" s="278">
        <v>0.48958333333333331</v>
      </c>
      <c r="C66" s="279"/>
      <c r="D66" s="280" t="s">
        <v>196</v>
      </c>
      <c r="E66" s="281"/>
      <c r="F66" s="169"/>
      <c r="G66" s="170" t="s">
        <v>32</v>
      </c>
      <c r="H66" s="169"/>
      <c r="I66" s="281" t="str">
        <f>$T$51</f>
        <v>翔洋</v>
      </c>
      <c r="J66" s="281"/>
      <c r="K66" s="295" t="s">
        <v>195</v>
      </c>
      <c r="L66" s="232"/>
      <c r="M66" s="232" t="str">
        <f>$O$51</f>
        <v>清水七</v>
      </c>
      <c r="N66" s="233"/>
      <c r="O66" s="230" t="s">
        <v>197</v>
      </c>
      <c r="P66" s="231"/>
      <c r="Q66" s="171"/>
      <c r="R66" s="172" t="s">
        <v>32</v>
      </c>
      <c r="S66" s="171"/>
      <c r="T66" s="231" t="s">
        <v>196</v>
      </c>
      <c r="U66" s="294"/>
      <c r="V66" s="236" t="s">
        <v>198</v>
      </c>
      <c r="W66" s="237"/>
      <c r="X66" s="237" t="s">
        <v>210</v>
      </c>
      <c r="Y66" s="238"/>
    </row>
    <row r="67" spans="2:33" ht="26.1" customHeight="1">
      <c r="B67" s="234">
        <v>0.53472222222222221</v>
      </c>
      <c r="C67" s="235"/>
      <c r="D67" s="230" t="s">
        <v>180</v>
      </c>
      <c r="E67" s="231"/>
      <c r="F67" s="171"/>
      <c r="G67" s="172" t="s">
        <v>32</v>
      </c>
      <c r="H67" s="171"/>
      <c r="I67" s="231" t="s">
        <v>197</v>
      </c>
      <c r="J67" s="231"/>
      <c r="K67" s="236" t="s">
        <v>196</v>
      </c>
      <c r="L67" s="237"/>
      <c r="M67" s="237" t="s">
        <v>198</v>
      </c>
      <c r="N67" s="238"/>
      <c r="O67" s="230" t="str">
        <f>$D$51</f>
        <v>清水六</v>
      </c>
      <c r="P67" s="231"/>
      <c r="Q67" s="169"/>
      <c r="R67" s="170" t="s">
        <v>32</v>
      </c>
      <c r="S67" s="169"/>
      <c r="T67" s="231" t="s">
        <v>195</v>
      </c>
      <c r="U67" s="294"/>
      <c r="V67" s="236" t="s">
        <v>196</v>
      </c>
      <c r="W67" s="237"/>
      <c r="X67" s="237" t="s">
        <v>197</v>
      </c>
      <c r="Y67" s="238"/>
    </row>
    <row r="68" spans="2:33" ht="26.1" customHeight="1" thickBot="1">
      <c r="B68" s="268">
        <v>0.60416666666666663</v>
      </c>
      <c r="C68" s="269"/>
      <c r="D68" s="270" t="s">
        <v>195</v>
      </c>
      <c r="E68" s="271"/>
      <c r="F68" s="173"/>
      <c r="G68" s="174" t="s">
        <v>32</v>
      </c>
      <c r="H68" s="173"/>
      <c r="I68" s="271" t="s">
        <v>196</v>
      </c>
      <c r="J68" s="271"/>
      <c r="K68" s="272" t="s">
        <v>180</v>
      </c>
      <c r="L68" s="273"/>
      <c r="M68" s="273" t="s">
        <v>197</v>
      </c>
      <c r="N68" s="293"/>
      <c r="O68" s="274" t="s">
        <v>197</v>
      </c>
      <c r="P68" s="275"/>
      <c r="Q68" s="183"/>
      <c r="R68" s="184" t="s">
        <v>32</v>
      </c>
      <c r="S68" s="183"/>
      <c r="T68" s="275" t="str">
        <f>$T$51</f>
        <v>翔洋</v>
      </c>
      <c r="U68" s="276"/>
      <c r="V68" s="277" t="s">
        <v>195</v>
      </c>
      <c r="W68" s="227"/>
      <c r="X68" s="227" t="s">
        <v>180</v>
      </c>
      <c r="Y68" s="228"/>
    </row>
    <row r="69" spans="2:33" ht="17.100000000000001" customHeight="1" thickBot="1"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</row>
    <row r="70" spans="2:33" ht="20.100000000000001" customHeight="1">
      <c r="B70" s="239" t="s">
        <v>10</v>
      </c>
      <c r="C70" s="240"/>
      <c r="D70" s="243" t="s">
        <v>206</v>
      </c>
      <c r="E70" s="244"/>
      <c r="F70" s="244"/>
      <c r="G70" s="244"/>
      <c r="H70" s="244"/>
      <c r="I70" s="244"/>
      <c r="J70" s="244"/>
      <c r="K70" s="244"/>
      <c r="L70" s="244"/>
      <c r="M70" s="244"/>
      <c r="N70" s="245"/>
      <c r="O70" s="243" t="s">
        <v>207</v>
      </c>
      <c r="P70" s="244"/>
      <c r="Q70" s="244"/>
      <c r="R70" s="244"/>
      <c r="S70" s="244"/>
      <c r="T70" s="244"/>
      <c r="U70" s="244"/>
      <c r="V70" s="244"/>
      <c r="W70" s="244"/>
      <c r="X70" s="244"/>
      <c r="Y70" s="245"/>
    </row>
    <row r="71" spans="2:33" ht="20.100000000000001" customHeight="1" thickBot="1">
      <c r="B71" s="241"/>
      <c r="C71" s="242"/>
      <c r="D71" s="303" t="s">
        <v>6</v>
      </c>
      <c r="E71" s="304"/>
      <c r="F71" s="304"/>
      <c r="G71" s="304"/>
      <c r="H71" s="304"/>
      <c r="I71" s="304"/>
      <c r="J71" s="304"/>
      <c r="K71" s="304" t="s">
        <v>7</v>
      </c>
      <c r="L71" s="304"/>
      <c r="M71" s="304"/>
      <c r="N71" s="305"/>
      <c r="O71" s="303" t="s">
        <v>6</v>
      </c>
      <c r="P71" s="304"/>
      <c r="Q71" s="304"/>
      <c r="R71" s="304"/>
      <c r="S71" s="304"/>
      <c r="T71" s="304"/>
      <c r="U71" s="304"/>
      <c r="V71" s="304" t="s">
        <v>7</v>
      </c>
      <c r="W71" s="304"/>
      <c r="X71" s="304"/>
      <c r="Y71" s="305"/>
    </row>
    <row r="72" spans="2:33" ht="26.1" customHeight="1">
      <c r="B72" s="278">
        <v>0.375</v>
      </c>
      <c r="C72" s="279"/>
      <c r="D72" s="299" t="str">
        <f>$D$52</f>
        <v>清水飯田</v>
      </c>
      <c r="E72" s="297"/>
      <c r="F72" s="178"/>
      <c r="G72" s="179" t="s">
        <v>32</v>
      </c>
      <c r="H72" s="178"/>
      <c r="I72" s="297" t="s">
        <v>122</v>
      </c>
      <c r="J72" s="297"/>
      <c r="K72" s="300" t="s">
        <v>199</v>
      </c>
      <c r="L72" s="301"/>
      <c r="M72" s="301" t="s">
        <v>200</v>
      </c>
      <c r="N72" s="302"/>
      <c r="O72" s="297" t="s">
        <v>181</v>
      </c>
      <c r="P72" s="297"/>
      <c r="Q72" s="178"/>
      <c r="R72" s="179" t="s">
        <v>32</v>
      </c>
      <c r="S72" s="178"/>
      <c r="T72" s="297" t="s">
        <v>200</v>
      </c>
      <c r="U72" s="298"/>
      <c r="V72" s="295" t="s">
        <v>201</v>
      </c>
      <c r="W72" s="232"/>
      <c r="X72" s="232" t="s">
        <v>122</v>
      </c>
      <c r="Y72" s="233"/>
    </row>
    <row r="73" spans="2:33" ht="26.1" customHeight="1">
      <c r="B73" s="234">
        <v>0.4201388888888889</v>
      </c>
      <c r="C73" s="235"/>
      <c r="D73" s="230" t="s">
        <v>199</v>
      </c>
      <c r="E73" s="231"/>
      <c r="F73" s="171"/>
      <c r="G73" s="172" t="s">
        <v>32</v>
      </c>
      <c r="H73" s="171"/>
      <c r="I73" s="231" t="str">
        <f>$O$52</f>
        <v>清水八</v>
      </c>
      <c r="J73" s="231"/>
      <c r="K73" s="236" t="s">
        <v>122</v>
      </c>
      <c r="L73" s="237"/>
      <c r="M73" s="237" t="s">
        <v>181</v>
      </c>
      <c r="N73" s="238"/>
      <c r="O73" s="231" t="s">
        <v>199</v>
      </c>
      <c r="P73" s="231"/>
      <c r="Q73" s="171"/>
      <c r="R73" s="172" t="s">
        <v>32</v>
      </c>
      <c r="S73" s="171"/>
      <c r="T73" s="231" t="str">
        <f>$T$52</f>
        <v>蒲原</v>
      </c>
      <c r="U73" s="294"/>
      <c r="V73" s="236" t="s">
        <v>181</v>
      </c>
      <c r="W73" s="237"/>
      <c r="X73" s="237" t="s">
        <v>200</v>
      </c>
      <c r="Y73" s="238"/>
    </row>
    <row r="74" spans="2:33" ht="26.1" customHeight="1">
      <c r="B74" s="278">
        <v>0.48958333333333331</v>
      </c>
      <c r="C74" s="279"/>
      <c r="D74" s="280" t="s">
        <v>200</v>
      </c>
      <c r="E74" s="281"/>
      <c r="F74" s="169"/>
      <c r="G74" s="170" t="s">
        <v>32</v>
      </c>
      <c r="H74" s="169"/>
      <c r="I74" s="281" t="str">
        <f>$T$52</f>
        <v>蒲原</v>
      </c>
      <c r="J74" s="281"/>
      <c r="K74" s="295" t="s">
        <v>199</v>
      </c>
      <c r="L74" s="232"/>
      <c r="M74" s="232" t="s">
        <v>201</v>
      </c>
      <c r="N74" s="233"/>
      <c r="O74" s="281" t="s">
        <v>201</v>
      </c>
      <c r="P74" s="281"/>
      <c r="Q74" s="169"/>
      <c r="R74" s="170" t="s">
        <v>32</v>
      </c>
      <c r="S74" s="169"/>
      <c r="T74" s="281" t="s">
        <v>200</v>
      </c>
      <c r="U74" s="296"/>
      <c r="V74" s="295" t="s">
        <v>122</v>
      </c>
      <c r="W74" s="232"/>
      <c r="X74" s="232" t="s">
        <v>199</v>
      </c>
      <c r="Y74" s="233"/>
    </row>
    <row r="75" spans="2:33" ht="26.1" customHeight="1">
      <c r="B75" s="234">
        <v>0.53472222222222221</v>
      </c>
      <c r="C75" s="235"/>
      <c r="D75" s="230" t="s">
        <v>181</v>
      </c>
      <c r="E75" s="231"/>
      <c r="F75" s="171"/>
      <c r="G75" s="172" t="s">
        <v>32</v>
      </c>
      <c r="H75" s="171"/>
      <c r="I75" s="231" t="s">
        <v>201</v>
      </c>
      <c r="J75" s="231"/>
      <c r="K75" s="236" t="s">
        <v>200</v>
      </c>
      <c r="L75" s="237"/>
      <c r="M75" s="237" t="s">
        <v>122</v>
      </c>
      <c r="N75" s="238"/>
      <c r="O75" s="231" t="s">
        <v>181</v>
      </c>
      <c r="P75" s="231"/>
      <c r="Q75" s="171"/>
      <c r="R75" s="172" t="s">
        <v>32</v>
      </c>
      <c r="S75" s="171"/>
      <c r="T75" s="231" t="s">
        <v>199</v>
      </c>
      <c r="U75" s="294"/>
      <c r="V75" s="236" t="s">
        <v>200</v>
      </c>
      <c r="W75" s="237"/>
      <c r="X75" s="237" t="s">
        <v>201</v>
      </c>
      <c r="Y75" s="238"/>
    </row>
    <row r="76" spans="2:33" ht="26.1" customHeight="1" thickBot="1">
      <c r="B76" s="268">
        <v>0.60416666666666663</v>
      </c>
      <c r="C76" s="269"/>
      <c r="D76" s="270" t="s">
        <v>199</v>
      </c>
      <c r="E76" s="271"/>
      <c r="F76" s="173"/>
      <c r="G76" s="174" t="s">
        <v>32</v>
      </c>
      <c r="H76" s="173"/>
      <c r="I76" s="271" t="s">
        <v>200</v>
      </c>
      <c r="J76" s="271"/>
      <c r="K76" s="272" t="s">
        <v>178</v>
      </c>
      <c r="L76" s="273"/>
      <c r="M76" s="273" t="s">
        <v>201</v>
      </c>
      <c r="N76" s="293"/>
      <c r="O76" s="271" t="s">
        <v>201</v>
      </c>
      <c r="P76" s="271"/>
      <c r="Q76" s="173"/>
      <c r="R76" s="174" t="s">
        <v>32</v>
      </c>
      <c r="S76" s="173"/>
      <c r="T76" s="271" t="s">
        <v>122</v>
      </c>
      <c r="U76" s="292"/>
      <c r="V76" s="272" t="s">
        <v>199</v>
      </c>
      <c r="W76" s="273"/>
      <c r="X76" s="273" t="s">
        <v>181</v>
      </c>
      <c r="Y76" s="293"/>
    </row>
    <row r="77" spans="2:33" ht="17.100000000000001" customHeight="1">
      <c r="S77" s="4"/>
    </row>
    <row r="78" spans="2:33" ht="24.95" customHeight="1">
      <c r="C78" s="9" t="s">
        <v>12</v>
      </c>
      <c r="D78" s="266" t="s">
        <v>14</v>
      </c>
      <c r="E78" s="266"/>
      <c r="F78" s="19"/>
      <c r="G78" s="19"/>
      <c r="H78" s="267" t="s">
        <v>182</v>
      </c>
      <c r="I78" s="267"/>
      <c r="J78" s="267"/>
      <c r="K78" s="267" t="s">
        <v>15</v>
      </c>
      <c r="L78" s="267"/>
      <c r="M78" s="267" t="s">
        <v>185</v>
      </c>
      <c r="N78" s="267"/>
      <c r="O78" s="267"/>
      <c r="AA78" s="10"/>
      <c r="AB78" s="10"/>
      <c r="AC78" s="10"/>
      <c r="AD78" s="10"/>
      <c r="AE78" s="10"/>
      <c r="AF78" s="10"/>
      <c r="AG78" s="10"/>
    </row>
    <row r="79" spans="2:33" ht="24.95" customHeight="1">
      <c r="C79" s="9" t="s">
        <v>13</v>
      </c>
      <c r="D79" s="266" t="s">
        <v>14</v>
      </c>
      <c r="E79" s="266"/>
      <c r="F79" s="19"/>
      <c r="G79" s="19"/>
      <c r="H79" s="267" t="s">
        <v>183</v>
      </c>
      <c r="I79" s="267"/>
      <c r="J79" s="267"/>
      <c r="K79" s="267" t="s">
        <v>15</v>
      </c>
      <c r="L79" s="267"/>
      <c r="M79" s="267" t="s">
        <v>186</v>
      </c>
      <c r="N79" s="267"/>
      <c r="O79" s="267"/>
      <c r="AA79" s="10"/>
      <c r="AB79" s="10"/>
      <c r="AC79" s="10"/>
    </row>
    <row r="80" spans="2:33" ht="24.95" customHeight="1">
      <c r="C80" s="9" t="s">
        <v>10</v>
      </c>
      <c r="D80" s="266" t="s">
        <v>14</v>
      </c>
      <c r="E80" s="266"/>
      <c r="F80" s="19"/>
      <c r="G80" s="19"/>
      <c r="H80" s="267" t="s">
        <v>184</v>
      </c>
      <c r="I80" s="267"/>
      <c r="J80" s="267"/>
      <c r="K80" s="267" t="s">
        <v>15</v>
      </c>
      <c r="L80" s="267"/>
      <c r="M80" s="267" t="s">
        <v>187</v>
      </c>
      <c r="N80" s="267"/>
      <c r="O80" s="267"/>
      <c r="AA80" s="10"/>
      <c r="AB80" s="10"/>
      <c r="AC80" s="10"/>
    </row>
    <row r="81" spans="1:33" ht="17.100000000000001" customHeight="1">
      <c r="AA81" s="10"/>
      <c r="AB81" s="10"/>
      <c r="AC81" s="10"/>
    </row>
    <row r="82" spans="1:33" ht="27.95" customHeight="1" thickBot="1">
      <c r="A82" s="10"/>
      <c r="B82" s="1" t="s">
        <v>4</v>
      </c>
      <c r="C82" s="10"/>
      <c r="D82" s="10"/>
      <c r="E82" s="14" t="s">
        <v>211</v>
      </c>
      <c r="F82" s="14"/>
      <c r="G82" s="14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AA82" s="10"/>
      <c r="AB82" s="10"/>
      <c r="AC82" s="10"/>
      <c r="AD82" s="10"/>
      <c r="AE82" s="10"/>
      <c r="AF82" s="10"/>
      <c r="AG82" s="10"/>
    </row>
    <row r="83" spans="1:33" ht="27" customHeight="1" thickBot="1">
      <c r="A83" s="10"/>
      <c r="B83" s="263"/>
      <c r="C83" s="264"/>
      <c r="D83" s="265"/>
      <c r="E83" s="262">
        <v>1</v>
      </c>
      <c r="F83" s="262"/>
      <c r="G83" s="262"/>
      <c r="H83" s="264"/>
      <c r="I83" s="264"/>
      <c r="J83" s="264"/>
      <c r="K83" s="264">
        <v>2</v>
      </c>
      <c r="L83" s="264"/>
      <c r="M83" s="264"/>
      <c r="N83" s="264"/>
      <c r="O83" s="264">
        <v>3</v>
      </c>
      <c r="P83" s="264"/>
      <c r="Q83" s="264"/>
      <c r="R83" s="264"/>
      <c r="S83" s="264"/>
      <c r="T83" s="265"/>
      <c r="U83" s="10"/>
      <c r="V83" s="10"/>
      <c r="W83" s="10"/>
      <c r="X83" s="10"/>
      <c r="Y83" s="10"/>
      <c r="AA83" s="10"/>
      <c r="AB83" s="10"/>
      <c r="AC83" s="10"/>
      <c r="AD83" s="27" t="s">
        <v>33</v>
      </c>
      <c r="AE83" s="28"/>
      <c r="AF83" s="28"/>
      <c r="AG83" s="29"/>
    </row>
    <row r="84" spans="1:33" ht="27" customHeight="1">
      <c r="A84" s="10"/>
      <c r="B84" s="335" t="s">
        <v>16</v>
      </c>
      <c r="C84" s="336"/>
      <c r="D84" s="337"/>
      <c r="E84" s="338" t="s">
        <v>182</v>
      </c>
      <c r="F84" s="338"/>
      <c r="G84" s="338"/>
      <c r="H84" s="336"/>
      <c r="I84" s="336"/>
      <c r="J84" s="336"/>
      <c r="K84" s="336" t="s">
        <v>186</v>
      </c>
      <c r="L84" s="336"/>
      <c r="M84" s="336"/>
      <c r="N84" s="336"/>
      <c r="O84" s="336" t="s">
        <v>187</v>
      </c>
      <c r="P84" s="336"/>
      <c r="Q84" s="336"/>
      <c r="R84" s="336"/>
      <c r="S84" s="336"/>
      <c r="T84" s="337"/>
      <c r="U84" s="10"/>
      <c r="V84" s="10"/>
      <c r="W84" s="10"/>
      <c r="X84" s="10"/>
      <c r="Y84" s="10"/>
      <c r="AD84" s="30" t="s">
        <v>34</v>
      </c>
      <c r="AE84" s="31"/>
      <c r="AF84" s="31"/>
      <c r="AG84" s="32"/>
    </row>
    <row r="85" spans="1:33" ht="27" customHeight="1" thickBot="1">
      <c r="A85" s="10"/>
      <c r="B85" s="339" t="s">
        <v>17</v>
      </c>
      <c r="C85" s="340"/>
      <c r="D85" s="341"/>
      <c r="E85" s="342" t="s">
        <v>183</v>
      </c>
      <c r="F85" s="342"/>
      <c r="G85" s="342"/>
      <c r="H85" s="340"/>
      <c r="I85" s="340"/>
      <c r="J85" s="340"/>
      <c r="K85" s="340" t="s">
        <v>184</v>
      </c>
      <c r="L85" s="340"/>
      <c r="M85" s="340"/>
      <c r="N85" s="340"/>
      <c r="O85" s="340" t="s">
        <v>185</v>
      </c>
      <c r="P85" s="340"/>
      <c r="Q85" s="340"/>
      <c r="R85" s="340"/>
      <c r="S85" s="340"/>
      <c r="T85" s="341"/>
      <c r="U85" s="10"/>
      <c r="V85" s="10"/>
      <c r="W85" s="10"/>
      <c r="X85" s="10"/>
      <c r="Y85" s="10"/>
      <c r="AD85" s="33" t="s">
        <v>35</v>
      </c>
      <c r="AE85" s="34"/>
      <c r="AF85" s="34"/>
      <c r="AG85" s="35"/>
    </row>
    <row r="86" spans="1:33" ht="9.9499999999999993" customHeight="1" thickBot="1">
      <c r="A86" s="10"/>
      <c r="B86" s="11"/>
      <c r="C86" s="11"/>
      <c r="D86" s="11"/>
      <c r="E86" s="11"/>
      <c r="F86" s="25"/>
      <c r="G86" s="25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33" ht="27" customHeight="1" thickBot="1">
      <c r="A87" s="10"/>
      <c r="B87" s="260" t="s">
        <v>18</v>
      </c>
      <c r="C87" s="261"/>
      <c r="D87" s="262"/>
      <c r="E87" s="261" t="s">
        <v>19</v>
      </c>
      <c r="F87" s="261"/>
      <c r="G87" s="261"/>
      <c r="H87" s="261"/>
      <c r="I87" s="261"/>
      <c r="J87" s="261"/>
      <c r="K87" s="261"/>
      <c r="L87" s="261"/>
      <c r="M87" s="261"/>
      <c r="N87" s="261"/>
      <c r="O87" s="261"/>
      <c r="P87" s="343" t="s">
        <v>20</v>
      </c>
      <c r="Q87" s="261"/>
      <c r="R87" s="261"/>
      <c r="S87" s="261"/>
      <c r="T87" s="261"/>
      <c r="U87" s="344"/>
      <c r="V87" s="10"/>
      <c r="W87" s="10"/>
      <c r="X87" s="10"/>
      <c r="Y87" s="10"/>
    </row>
    <row r="88" spans="1:33" ht="27" customHeight="1">
      <c r="A88" s="10"/>
      <c r="B88" s="285" t="s">
        <v>21</v>
      </c>
      <c r="C88" s="286"/>
      <c r="D88" s="287"/>
      <c r="E88" s="288" t="str">
        <f>E84</f>
        <v>（Ｄ１）</v>
      </c>
      <c r="F88" s="289"/>
      <c r="G88" s="289"/>
      <c r="H88" s="289"/>
      <c r="I88" s="289"/>
      <c r="J88" s="38"/>
      <c r="K88" s="38" t="s">
        <v>11</v>
      </c>
      <c r="L88" s="38"/>
      <c r="M88" s="289" t="s">
        <v>187</v>
      </c>
      <c r="N88" s="289"/>
      <c r="O88" s="290"/>
      <c r="P88" s="349" t="str">
        <f>E85</f>
        <v>（Ｅ１）</v>
      </c>
      <c r="Q88" s="345"/>
      <c r="R88" s="345"/>
      <c r="S88" s="345"/>
      <c r="T88" s="345" t="str">
        <f>K85</f>
        <v>（Ｅ２）</v>
      </c>
      <c r="U88" s="346"/>
      <c r="V88" s="10"/>
      <c r="W88" s="10"/>
      <c r="X88" s="10"/>
      <c r="Y88" s="10"/>
    </row>
    <row r="89" spans="1:33" ht="27" customHeight="1">
      <c r="A89" s="10"/>
      <c r="B89" s="351">
        <v>0.4236111111111111</v>
      </c>
      <c r="C89" s="352"/>
      <c r="D89" s="353"/>
      <c r="E89" s="291" t="str">
        <f>E85</f>
        <v>（Ｅ１）</v>
      </c>
      <c r="F89" s="283"/>
      <c r="G89" s="283"/>
      <c r="H89" s="283"/>
      <c r="I89" s="283"/>
      <c r="J89" s="37"/>
      <c r="K89" s="37" t="s">
        <v>11</v>
      </c>
      <c r="L89" s="37"/>
      <c r="M89" s="283" t="s">
        <v>185</v>
      </c>
      <c r="N89" s="283"/>
      <c r="O89" s="284"/>
      <c r="P89" s="350" t="str">
        <f>E84</f>
        <v>（Ｄ１）</v>
      </c>
      <c r="Q89" s="347"/>
      <c r="R89" s="347"/>
      <c r="S89" s="347"/>
      <c r="T89" s="347" t="s">
        <v>187</v>
      </c>
      <c r="U89" s="348"/>
      <c r="V89" s="10"/>
      <c r="W89" s="10"/>
      <c r="X89" s="10"/>
      <c r="Y89" s="10"/>
    </row>
    <row r="90" spans="1:33" ht="27" customHeight="1">
      <c r="A90" s="10"/>
      <c r="B90" s="282">
        <v>0.47916666666666669</v>
      </c>
      <c r="C90" s="283"/>
      <c r="D90" s="284"/>
      <c r="E90" s="291" t="s">
        <v>186</v>
      </c>
      <c r="F90" s="283"/>
      <c r="G90" s="283"/>
      <c r="H90" s="283"/>
      <c r="I90" s="283"/>
      <c r="J90" s="37"/>
      <c r="K90" s="37" t="s">
        <v>11</v>
      </c>
      <c r="L90" s="37"/>
      <c r="M90" s="283" t="str">
        <f>O84</f>
        <v>（Ｄ３）</v>
      </c>
      <c r="N90" s="283"/>
      <c r="O90" s="284"/>
      <c r="P90" s="350" t="str">
        <f t="shared" ref="P90" si="0">E85</f>
        <v>（Ｅ１）</v>
      </c>
      <c r="Q90" s="347"/>
      <c r="R90" s="347"/>
      <c r="S90" s="347"/>
      <c r="T90" s="347" t="str">
        <f>O85</f>
        <v>（Ｅ３）</v>
      </c>
      <c r="U90" s="348"/>
      <c r="V90" s="10"/>
      <c r="W90" s="10"/>
      <c r="X90" s="10"/>
      <c r="Y90" s="10"/>
    </row>
    <row r="91" spans="1:33" ht="27" customHeight="1">
      <c r="A91" s="10"/>
      <c r="B91" s="285">
        <v>0.52777777777777779</v>
      </c>
      <c r="C91" s="286"/>
      <c r="D91" s="287"/>
      <c r="E91" s="291" t="s">
        <v>184</v>
      </c>
      <c r="F91" s="283"/>
      <c r="G91" s="283"/>
      <c r="H91" s="283"/>
      <c r="I91" s="283"/>
      <c r="J91" s="37"/>
      <c r="K91" s="37" t="s">
        <v>11</v>
      </c>
      <c r="L91" s="37"/>
      <c r="M91" s="283" t="str">
        <f>O85</f>
        <v>（Ｅ３）</v>
      </c>
      <c r="N91" s="283"/>
      <c r="O91" s="284"/>
      <c r="P91" s="350" t="s">
        <v>186</v>
      </c>
      <c r="Q91" s="347"/>
      <c r="R91" s="347"/>
      <c r="S91" s="347"/>
      <c r="T91" s="347" t="str">
        <f>O84</f>
        <v>（Ｄ３）</v>
      </c>
      <c r="U91" s="348"/>
      <c r="V91" s="10"/>
      <c r="W91" s="10"/>
      <c r="X91" s="10"/>
      <c r="Y91" s="10"/>
    </row>
    <row r="92" spans="1:33" ht="27" customHeight="1">
      <c r="A92" s="10"/>
      <c r="B92" s="282">
        <v>0.58333333333333337</v>
      </c>
      <c r="C92" s="283"/>
      <c r="D92" s="284"/>
      <c r="E92" s="291" t="s">
        <v>182</v>
      </c>
      <c r="F92" s="283"/>
      <c r="G92" s="283"/>
      <c r="H92" s="283"/>
      <c r="I92" s="283"/>
      <c r="J92" s="37"/>
      <c r="K92" s="37" t="s">
        <v>11</v>
      </c>
      <c r="L92" s="37"/>
      <c r="M92" s="283" t="s">
        <v>186</v>
      </c>
      <c r="N92" s="283"/>
      <c r="O92" s="284"/>
      <c r="P92" s="354" t="str">
        <f>K85</f>
        <v>（Ｅ２）</v>
      </c>
      <c r="Q92" s="355"/>
      <c r="R92" s="355"/>
      <c r="S92" s="355"/>
      <c r="T92" s="355" t="str">
        <f>O85</f>
        <v>（Ｅ３）</v>
      </c>
      <c r="U92" s="356"/>
      <c r="V92" s="10"/>
      <c r="W92" s="10"/>
      <c r="X92" s="10"/>
      <c r="Y92" s="10"/>
    </row>
    <row r="93" spans="1:33" ht="27" customHeight="1" thickBot="1">
      <c r="A93" s="10"/>
      <c r="B93" s="357">
        <v>0.63194444444444442</v>
      </c>
      <c r="C93" s="358"/>
      <c r="D93" s="359"/>
      <c r="E93" s="360" t="s">
        <v>183</v>
      </c>
      <c r="F93" s="361"/>
      <c r="G93" s="361"/>
      <c r="H93" s="361"/>
      <c r="I93" s="361"/>
      <c r="J93" s="39"/>
      <c r="K93" s="39" t="s">
        <v>11</v>
      </c>
      <c r="L93" s="39"/>
      <c r="M93" s="361" t="s">
        <v>184</v>
      </c>
      <c r="N93" s="361"/>
      <c r="O93" s="342"/>
      <c r="P93" s="362" t="s">
        <v>182</v>
      </c>
      <c r="Q93" s="363"/>
      <c r="R93" s="363"/>
      <c r="S93" s="363"/>
      <c r="T93" s="363" t="s">
        <v>186</v>
      </c>
      <c r="U93" s="364"/>
      <c r="V93" s="10"/>
      <c r="W93" s="10"/>
      <c r="X93" s="10"/>
      <c r="Y93" s="10"/>
    </row>
    <row r="94" spans="1:33" ht="9.9499999999999993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33" ht="24.95" customHeight="1">
      <c r="A95" s="10"/>
      <c r="B95" s="9" t="s">
        <v>22</v>
      </c>
      <c r="C95" s="266" t="s">
        <v>14</v>
      </c>
      <c r="D95" s="266"/>
      <c r="E95" s="266" t="s">
        <v>163</v>
      </c>
      <c r="F95" s="266"/>
      <c r="G95" s="266"/>
      <c r="H95" s="266"/>
      <c r="I95" s="266"/>
      <c r="J95" s="266" t="s">
        <v>15</v>
      </c>
      <c r="K95" s="266"/>
      <c r="L95" s="266" t="s">
        <v>166</v>
      </c>
      <c r="M95" s="266"/>
      <c r="N95" s="266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33" ht="24.95" customHeight="1">
      <c r="A96" s="10"/>
      <c r="B96" s="9" t="s">
        <v>23</v>
      </c>
      <c r="C96" s="266" t="s">
        <v>14</v>
      </c>
      <c r="D96" s="266"/>
      <c r="E96" s="266" t="s">
        <v>164</v>
      </c>
      <c r="F96" s="266"/>
      <c r="G96" s="266"/>
      <c r="H96" s="266"/>
      <c r="I96" s="266"/>
      <c r="J96" s="266" t="s">
        <v>15</v>
      </c>
      <c r="K96" s="266"/>
      <c r="L96" s="266" t="s">
        <v>165</v>
      </c>
      <c r="M96" s="266"/>
      <c r="N96" s="266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ht="17.100000000000001" customHeight="1">
      <c r="A97" s="10"/>
      <c r="B97" s="9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ht="23.1" customHeight="1">
      <c r="A98" s="10"/>
      <c r="B98" s="13" t="s">
        <v>24</v>
      </c>
      <c r="C98" s="12"/>
      <c r="D98" s="12"/>
      <c r="H98" s="10"/>
      <c r="I98" s="13" t="s">
        <v>189</v>
      </c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ht="17.100000000000001" customHeight="1"/>
    <row r="100" spans="1:25" ht="9.9499999999999993" customHeight="1">
      <c r="L100" s="15"/>
    </row>
    <row r="101" spans="1:25" ht="9.9499999999999993" customHeight="1" thickBot="1">
      <c r="F101" s="8"/>
      <c r="G101" s="8"/>
      <c r="H101" s="8"/>
      <c r="I101" s="8"/>
      <c r="J101" s="8"/>
      <c r="K101" s="8"/>
      <c r="L101" s="16"/>
      <c r="M101" s="8"/>
      <c r="N101" s="8"/>
      <c r="O101" s="8"/>
      <c r="P101" s="8"/>
      <c r="Q101" s="8"/>
      <c r="R101" s="8"/>
      <c r="S101" s="8"/>
    </row>
    <row r="102" spans="1:25" s="185" customFormat="1" ht="30.95" customHeight="1">
      <c r="E102" s="186"/>
      <c r="F102" s="188"/>
      <c r="G102" s="189"/>
      <c r="H102" s="189"/>
      <c r="I102" s="189"/>
      <c r="J102" s="249"/>
      <c r="K102" s="249"/>
      <c r="L102" s="249" t="s">
        <v>48</v>
      </c>
      <c r="M102" s="249"/>
      <c r="N102" s="249"/>
      <c r="O102" s="249"/>
      <c r="P102" s="189"/>
      <c r="Q102" s="189"/>
      <c r="R102" s="189"/>
      <c r="S102" s="190"/>
      <c r="T102" s="187"/>
    </row>
    <row r="103" spans="1:25" ht="17.100000000000001" customHeight="1">
      <c r="E103" s="15"/>
      <c r="F103" s="7"/>
      <c r="G103" s="7"/>
      <c r="I103" s="20"/>
      <c r="J103" s="20"/>
      <c r="K103" s="252">
        <v>0.54166666666666663</v>
      </c>
      <c r="L103" s="252"/>
      <c r="M103" s="252"/>
      <c r="N103" s="252"/>
      <c r="O103" s="20"/>
      <c r="P103" s="20"/>
      <c r="Q103" s="20"/>
      <c r="R103" s="20"/>
      <c r="S103" s="23"/>
      <c r="T103" s="7"/>
    </row>
    <row r="104" spans="1:25" ht="17.100000000000001" customHeight="1" thickBot="1">
      <c r="C104" s="8"/>
      <c r="D104" s="8"/>
      <c r="E104" s="16"/>
      <c r="F104" s="26"/>
      <c r="G104" s="8"/>
      <c r="H104" s="255" t="s">
        <v>36</v>
      </c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375"/>
      <c r="T104" s="7"/>
      <c r="U104" s="7"/>
      <c r="V104" s="7"/>
    </row>
    <row r="105" spans="1:25" s="185" customFormat="1" ht="30.95" customHeight="1">
      <c r="B105" s="186"/>
      <c r="C105" s="251"/>
      <c r="D105" s="249"/>
      <c r="E105" s="249" t="s">
        <v>162</v>
      </c>
      <c r="F105" s="249"/>
      <c r="G105" s="249"/>
      <c r="H105" s="249"/>
      <c r="I105" s="249"/>
      <c r="J105" s="250"/>
      <c r="K105" s="187"/>
      <c r="L105" s="187"/>
      <c r="M105" s="187"/>
      <c r="N105" s="186"/>
      <c r="O105" s="251"/>
      <c r="P105" s="249"/>
      <c r="Q105" s="249"/>
      <c r="R105" s="249" t="s">
        <v>162</v>
      </c>
      <c r="S105" s="249"/>
      <c r="T105" s="249"/>
      <c r="U105" s="249"/>
      <c r="V105" s="250"/>
    </row>
    <row r="106" spans="1:25" ht="17.100000000000001" customHeight="1">
      <c r="B106" s="15"/>
      <c r="D106" s="252">
        <v>0.375</v>
      </c>
      <c r="E106" s="252"/>
      <c r="F106" s="252"/>
      <c r="G106" s="252"/>
      <c r="H106" s="252"/>
      <c r="I106" s="252"/>
      <c r="J106" s="23"/>
      <c r="K106" s="7"/>
      <c r="L106" s="7"/>
      <c r="M106" s="7"/>
      <c r="N106" s="15"/>
      <c r="O106" s="7"/>
      <c r="P106" s="252">
        <v>0.4236111111111111</v>
      </c>
      <c r="Q106" s="252"/>
      <c r="R106" s="252"/>
      <c r="S106" s="252"/>
      <c r="T106" s="252"/>
      <c r="U106" s="252"/>
      <c r="V106" s="23"/>
    </row>
    <row r="107" spans="1:25" ht="17.100000000000001" customHeight="1">
      <c r="B107" s="15"/>
      <c r="C107" s="253" t="s">
        <v>26</v>
      </c>
      <c r="D107" s="254"/>
      <c r="E107" s="255" t="str">
        <f>N108</f>
        <v>D２位</v>
      </c>
      <c r="F107" s="255"/>
      <c r="G107" s="255"/>
      <c r="H107" s="255"/>
      <c r="I107" s="258" t="str">
        <f>V108</f>
        <v>E１位</v>
      </c>
      <c r="J107" s="257"/>
      <c r="K107" s="7"/>
      <c r="L107" s="7"/>
      <c r="M107" s="7"/>
      <c r="N107" s="15"/>
      <c r="O107" s="253" t="s">
        <v>26</v>
      </c>
      <c r="P107" s="254"/>
      <c r="Q107" s="21"/>
      <c r="R107" s="21"/>
      <c r="S107" s="255" t="str">
        <f>B108</f>
        <v>D1位</v>
      </c>
      <c r="T107" s="255"/>
      <c r="U107" s="256" t="str">
        <f>J108</f>
        <v>E２位</v>
      </c>
      <c r="V107" s="257"/>
    </row>
    <row r="108" spans="1:25" ht="14.1" customHeight="1">
      <c r="B108" s="376" t="str">
        <f>E95</f>
        <v>D1位</v>
      </c>
      <c r="C108" s="376"/>
      <c r="D108" s="22"/>
      <c r="E108" s="22"/>
      <c r="F108" s="22"/>
      <c r="G108" s="22"/>
      <c r="H108" s="22"/>
      <c r="I108" s="22"/>
      <c r="J108" s="376" t="str">
        <f>L96</f>
        <v>E２位</v>
      </c>
      <c r="K108" s="376"/>
      <c r="L108" s="22"/>
      <c r="M108" s="22"/>
      <c r="N108" s="376" t="str">
        <f>L95</f>
        <v>D２位</v>
      </c>
      <c r="O108" s="376"/>
      <c r="P108" s="22"/>
      <c r="Q108" s="22"/>
      <c r="R108" s="22"/>
      <c r="S108" s="22"/>
      <c r="T108" s="22"/>
      <c r="U108" s="22"/>
      <c r="V108" s="376" t="str">
        <f>E96</f>
        <v>E１位</v>
      </c>
      <c r="W108" s="376"/>
    </row>
    <row r="109" spans="1:25" ht="14.1" customHeight="1">
      <c r="B109" s="376"/>
      <c r="C109" s="376"/>
      <c r="D109" s="22"/>
      <c r="E109" s="22"/>
      <c r="F109" s="22"/>
      <c r="G109" s="22"/>
      <c r="H109" s="22"/>
      <c r="I109" s="22"/>
      <c r="J109" s="376"/>
      <c r="K109" s="376"/>
      <c r="L109" s="22"/>
      <c r="M109" s="22"/>
      <c r="N109" s="376"/>
      <c r="O109" s="376"/>
      <c r="P109" s="22"/>
      <c r="Q109" s="22"/>
      <c r="R109" s="22"/>
      <c r="S109" s="22"/>
      <c r="T109" s="22"/>
      <c r="U109" s="22"/>
      <c r="V109" s="376"/>
      <c r="W109" s="376"/>
    </row>
    <row r="110" spans="1:25" ht="14.1" customHeight="1">
      <c r="B110" s="376"/>
      <c r="C110" s="376"/>
      <c r="D110" s="22"/>
      <c r="E110" s="22"/>
      <c r="F110" s="22"/>
      <c r="G110" s="22"/>
      <c r="H110" s="22"/>
      <c r="I110" s="22"/>
      <c r="J110" s="376"/>
      <c r="K110" s="376"/>
      <c r="L110" s="22"/>
      <c r="M110" s="22"/>
      <c r="N110" s="376"/>
      <c r="O110" s="376"/>
      <c r="P110" s="22"/>
      <c r="Q110" s="22"/>
      <c r="R110" s="22"/>
      <c r="S110" s="22"/>
      <c r="T110" s="22"/>
      <c r="U110" s="22"/>
      <c r="V110" s="376"/>
      <c r="W110" s="376"/>
    </row>
    <row r="111" spans="1:25" ht="14.1" customHeight="1">
      <c r="B111" s="376"/>
      <c r="C111" s="376"/>
      <c r="D111" s="22"/>
      <c r="E111" s="22"/>
      <c r="F111" s="22"/>
      <c r="G111" s="22"/>
      <c r="H111" s="22"/>
      <c r="I111" s="22"/>
      <c r="J111" s="376"/>
      <c r="K111" s="376"/>
      <c r="L111" s="22"/>
      <c r="M111" s="22"/>
      <c r="N111" s="376"/>
      <c r="O111" s="376"/>
      <c r="P111" s="22"/>
      <c r="Q111" s="22"/>
      <c r="R111" s="22"/>
      <c r="S111" s="22"/>
      <c r="T111" s="22"/>
      <c r="U111" s="22"/>
      <c r="V111" s="376"/>
      <c r="W111" s="376"/>
    </row>
    <row r="112" spans="1:25" ht="17.100000000000001" customHeight="1">
      <c r="B112" s="17"/>
      <c r="C112" s="17"/>
      <c r="E112" s="18"/>
      <c r="F112" s="255" t="s">
        <v>27</v>
      </c>
      <c r="G112" s="255"/>
      <c r="H112" s="255"/>
      <c r="I112" s="255"/>
      <c r="J112" s="255"/>
      <c r="K112" s="255"/>
      <c r="L112" s="255"/>
      <c r="M112" s="255"/>
      <c r="N112" s="255"/>
      <c r="O112" s="255"/>
      <c r="P112" s="255"/>
      <c r="Q112" s="255"/>
      <c r="R112" s="255"/>
      <c r="S112" s="259"/>
    </row>
    <row r="113" spans="2:22" ht="17.100000000000001" customHeight="1">
      <c r="E113" s="18"/>
      <c r="F113" s="7"/>
      <c r="G113" s="7"/>
      <c r="H113" s="20"/>
      <c r="I113" s="20"/>
      <c r="J113" s="20"/>
      <c r="K113" s="252">
        <v>0.59027777777777779</v>
      </c>
      <c r="L113" s="252"/>
      <c r="M113" s="252"/>
      <c r="N113" s="252"/>
      <c r="S113" s="18"/>
    </row>
    <row r="114" spans="2:22" s="185" customFormat="1" ht="30.95" customHeight="1" thickBot="1">
      <c r="E114" s="191"/>
      <c r="F114" s="192"/>
      <c r="G114" s="193"/>
      <c r="H114" s="193"/>
      <c r="I114" s="193"/>
      <c r="J114" s="248"/>
      <c r="K114" s="248"/>
      <c r="L114" s="248" t="s">
        <v>162</v>
      </c>
      <c r="M114" s="248"/>
      <c r="N114" s="248"/>
      <c r="O114" s="248"/>
      <c r="P114" s="193"/>
      <c r="Q114" s="193"/>
      <c r="R114" s="193"/>
      <c r="S114" s="194"/>
    </row>
    <row r="115" spans="2:22" ht="9.9499999999999993" customHeight="1">
      <c r="L115" s="18"/>
    </row>
    <row r="116" spans="2:22" ht="9.9499999999999993" customHeight="1">
      <c r="L116" s="18"/>
    </row>
    <row r="117" spans="2:22" ht="17.100000000000001" customHeight="1">
      <c r="L117" s="7"/>
    </row>
    <row r="118" spans="2:22" ht="17.100000000000001" customHeight="1">
      <c r="B118" s="365" t="s">
        <v>29</v>
      </c>
      <c r="C118" s="365"/>
      <c r="D118" s="365" t="str">
        <f>星取表!B67</f>
        <v/>
      </c>
      <c r="E118" s="365"/>
      <c r="F118" s="365"/>
      <c r="G118" s="365"/>
      <c r="H118" s="365"/>
      <c r="I118" s="22"/>
      <c r="J118" s="365" t="s">
        <v>30</v>
      </c>
      <c r="K118" s="365"/>
      <c r="L118" s="365" t="str">
        <f>星取表!H67</f>
        <v/>
      </c>
      <c r="M118" s="365"/>
      <c r="N118" s="365"/>
      <c r="O118" s="22"/>
      <c r="P118" s="365" t="s">
        <v>31</v>
      </c>
      <c r="Q118" s="365"/>
      <c r="R118" s="365"/>
      <c r="S118" s="365"/>
      <c r="T118" s="365" t="str">
        <f>星取表!N67</f>
        <v/>
      </c>
      <c r="U118" s="365"/>
      <c r="V118" s="365"/>
    </row>
    <row r="119" spans="2:22" ht="17.100000000000001" customHeight="1">
      <c r="B119" s="365"/>
      <c r="C119" s="365"/>
      <c r="D119" s="365"/>
      <c r="E119" s="365"/>
      <c r="F119" s="365"/>
      <c r="G119" s="365"/>
      <c r="H119" s="365"/>
      <c r="I119" s="22"/>
      <c r="J119" s="365"/>
      <c r="K119" s="365"/>
      <c r="L119" s="365"/>
      <c r="M119" s="365"/>
      <c r="N119" s="365"/>
      <c r="O119" s="22"/>
      <c r="P119" s="365"/>
      <c r="Q119" s="365"/>
      <c r="R119" s="365"/>
      <c r="S119" s="365"/>
      <c r="T119" s="365"/>
      <c r="U119" s="365"/>
      <c r="V119" s="365"/>
    </row>
    <row r="120" spans="2:22" ht="17.100000000000001" customHeight="1">
      <c r="P120" s="365" t="s">
        <v>31</v>
      </c>
      <c r="Q120" s="365"/>
      <c r="R120" s="365"/>
      <c r="S120" s="365"/>
      <c r="T120" s="365"/>
      <c r="U120" s="365"/>
      <c r="V120" s="365"/>
    </row>
    <row r="121" spans="2:22" ht="17.100000000000001" customHeight="1">
      <c r="P121" s="365"/>
      <c r="Q121" s="365"/>
      <c r="R121" s="365"/>
      <c r="S121" s="365"/>
      <c r="T121" s="365"/>
      <c r="U121" s="365"/>
      <c r="V121" s="365"/>
    </row>
    <row r="122" spans="2:22" ht="17.100000000000001" customHeight="1"/>
    <row r="123" spans="2:22" ht="17.100000000000001" customHeight="1">
      <c r="B123" s="6" t="s">
        <v>157</v>
      </c>
      <c r="E123" s="6" t="s">
        <v>28</v>
      </c>
    </row>
    <row r="124" spans="2:22" ht="17.100000000000001" customHeight="1">
      <c r="E124" s="6" t="s">
        <v>170</v>
      </c>
    </row>
    <row r="125" spans="2:22" ht="17.100000000000001" customHeight="1">
      <c r="E125" s="6" t="s">
        <v>158</v>
      </c>
    </row>
    <row r="126" spans="2:22" ht="17.100000000000001" customHeight="1">
      <c r="E126" s="6" t="s">
        <v>188</v>
      </c>
    </row>
    <row r="127" spans="2:22" ht="17.100000000000001" customHeight="1">
      <c r="E127" s="6" t="s">
        <v>190</v>
      </c>
    </row>
    <row r="128" spans="2:22" ht="17.100000000000001" customHeight="1"/>
    <row r="129" spans="5:24" ht="17.100000000000001" customHeight="1"/>
    <row r="130" spans="5:24" ht="17.100000000000001" customHeight="1"/>
    <row r="131" spans="5:24" ht="17.100000000000001" customHeight="1"/>
    <row r="132" spans="5:24" ht="17.100000000000001" customHeight="1" thickBot="1"/>
    <row r="133" spans="5:24" ht="17.100000000000001" customHeight="1">
      <c r="E133" s="7"/>
      <c r="F133" s="7"/>
      <c r="G133" s="7"/>
      <c r="J133" s="366" t="s">
        <v>169</v>
      </c>
      <c r="K133" s="367"/>
      <c r="L133" s="367"/>
      <c r="M133" s="367"/>
      <c r="N133" s="367"/>
      <c r="O133" s="367"/>
      <c r="P133" s="367"/>
      <c r="Q133" s="367"/>
      <c r="R133" s="367"/>
      <c r="S133" s="367"/>
      <c r="T133" s="367"/>
      <c r="U133" s="367"/>
      <c r="V133" s="367"/>
      <c r="W133" s="367"/>
      <c r="X133" s="368"/>
    </row>
    <row r="134" spans="5:24" ht="17.100000000000001" customHeight="1">
      <c r="I134" s="24"/>
      <c r="J134" s="369"/>
      <c r="K134" s="370"/>
      <c r="L134" s="370"/>
      <c r="M134" s="370"/>
      <c r="N134" s="370"/>
      <c r="O134" s="370"/>
      <c r="P134" s="370"/>
      <c r="Q134" s="370"/>
      <c r="R134" s="370"/>
      <c r="S134" s="370"/>
      <c r="T134" s="370"/>
      <c r="U134" s="370"/>
      <c r="V134" s="370"/>
      <c r="W134" s="370"/>
      <c r="X134" s="371"/>
    </row>
    <row r="135" spans="5:24" ht="17.100000000000001" customHeight="1">
      <c r="I135" s="24"/>
      <c r="J135" s="369"/>
      <c r="K135" s="370"/>
      <c r="L135" s="370"/>
      <c r="M135" s="370"/>
      <c r="N135" s="370"/>
      <c r="O135" s="370"/>
      <c r="P135" s="370"/>
      <c r="Q135" s="370"/>
      <c r="R135" s="370"/>
      <c r="S135" s="370"/>
      <c r="T135" s="370"/>
      <c r="U135" s="370"/>
      <c r="V135" s="370"/>
      <c r="W135" s="370"/>
      <c r="X135" s="371"/>
    </row>
    <row r="136" spans="5:24" ht="17.100000000000001" customHeight="1">
      <c r="I136" s="24"/>
      <c r="J136" s="369"/>
      <c r="K136" s="370"/>
      <c r="L136" s="370"/>
      <c r="M136" s="370"/>
      <c r="N136" s="370"/>
      <c r="O136" s="370"/>
      <c r="P136" s="370"/>
      <c r="Q136" s="370"/>
      <c r="R136" s="370"/>
      <c r="S136" s="370"/>
      <c r="T136" s="370"/>
      <c r="U136" s="370"/>
      <c r="V136" s="370"/>
      <c r="W136" s="370"/>
      <c r="X136" s="371"/>
    </row>
    <row r="137" spans="5:24" ht="17.100000000000001" customHeight="1">
      <c r="I137" s="24"/>
      <c r="J137" s="369"/>
      <c r="K137" s="370"/>
      <c r="L137" s="370"/>
      <c r="M137" s="370"/>
      <c r="N137" s="370"/>
      <c r="O137" s="370"/>
      <c r="P137" s="370"/>
      <c r="Q137" s="370"/>
      <c r="R137" s="370"/>
      <c r="S137" s="370"/>
      <c r="T137" s="370"/>
      <c r="U137" s="370"/>
      <c r="V137" s="370"/>
      <c r="W137" s="370"/>
      <c r="X137" s="371"/>
    </row>
    <row r="138" spans="5:24" ht="17.100000000000001" customHeight="1">
      <c r="I138" s="24"/>
      <c r="J138" s="369"/>
      <c r="K138" s="370"/>
      <c r="L138" s="370"/>
      <c r="M138" s="370"/>
      <c r="N138" s="370"/>
      <c r="O138" s="370"/>
      <c r="P138" s="370"/>
      <c r="Q138" s="370"/>
      <c r="R138" s="370"/>
      <c r="S138" s="370"/>
      <c r="T138" s="370"/>
      <c r="U138" s="370"/>
      <c r="V138" s="370"/>
      <c r="W138" s="370"/>
      <c r="X138" s="371"/>
    </row>
    <row r="139" spans="5:24" ht="17.100000000000001" customHeight="1" thickBot="1">
      <c r="I139" s="24"/>
      <c r="J139" s="372"/>
      <c r="K139" s="373"/>
      <c r="L139" s="373"/>
      <c r="M139" s="373"/>
      <c r="N139" s="373"/>
      <c r="O139" s="373"/>
      <c r="P139" s="373"/>
      <c r="Q139" s="373"/>
      <c r="R139" s="373"/>
      <c r="S139" s="373"/>
      <c r="T139" s="373"/>
      <c r="U139" s="373"/>
      <c r="V139" s="373"/>
      <c r="W139" s="373"/>
      <c r="X139" s="374"/>
    </row>
    <row r="140" spans="5:24" ht="17.100000000000001" customHeight="1"/>
    <row r="141" spans="5:24" ht="17.100000000000001" customHeight="1"/>
    <row r="142" spans="5:24" ht="17.100000000000001" customHeight="1"/>
    <row r="143" spans="5:24" ht="17.100000000000001" customHeight="1"/>
    <row r="144" spans="5:2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7.100000000000001" customHeight="1"/>
    <row r="175" ht="17.100000000000001" customHeight="1"/>
    <row r="176" ht="17.100000000000001" customHeight="1"/>
    <row r="177" ht="17.100000000000001" customHeight="1"/>
    <row r="178" ht="17.100000000000001" customHeight="1"/>
    <row r="179" ht="17.100000000000001" customHeight="1"/>
    <row r="180" ht="17.100000000000001" customHeight="1"/>
    <row r="181" ht="17.100000000000001" customHeight="1"/>
    <row r="182" ht="17.100000000000001" customHeight="1"/>
    <row r="183" ht="17.100000000000001" customHeight="1"/>
    <row r="184" ht="17.100000000000001" customHeight="1"/>
    <row r="185" ht="17.100000000000001" customHeight="1"/>
    <row r="186" ht="17.100000000000001" customHeight="1"/>
    <row r="187" ht="17.100000000000001" customHeight="1"/>
    <row r="188" ht="17.100000000000001" customHeight="1"/>
    <row r="189" ht="17.100000000000001" customHeight="1"/>
    <row r="190" ht="17.100000000000001" customHeight="1"/>
    <row r="191" ht="17.100000000000001" customHeight="1"/>
    <row r="192" ht="17.100000000000001" customHeight="1"/>
    <row r="193" ht="17.100000000000001" customHeight="1"/>
    <row r="194" ht="17.100000000000001" customHeight="1"/>
    <row r="195" ht="17.100000000000001" customHeight="1"/>
    <row r="196" ht="17.100000000000001" customHeight="1"/>
    <row r="197" ht="17.100000000000001" customHeight="1"/>
    <row r="198" ht="17.100000000000001" customHeight="1"/>
    <row r="199" ht="17.100000000000001" customHeight="1"/>
    <row r="200" ht="17.100000000000001" customHeight="1"/>
    <row r="201" ht="17.100000000000001" customHeight="1"/>
    <row r="202" ht="17.100000000000001" customHeight="1"/>
    <row r="203" ht="17.100000000000001" customHeight="1"/>
    <row r="204" ht="17.100000000000001" customHeight="1"/>
    <row r="205" ht="17.100000000000001" customHeight="1"/>
    <row r="206" ht="17.100000000000001" customHeight="1"/>
    <row r="207" ht="17.100000000000001" customHeight="1"/>
    <row r="208" ht="17.100000000000001" customHeight="1"/>
    <row r="209" ht="17.100000000000001" customHeight="1"/>
    <row r="210" ht="17.100000000000001" customHeight="1"/>
    <row r="211" ht="17.100000000000001" customHeight="1"/>
    <row r="212" ht="17.100000000000001" customHeight="1"/>
    <row r="213" ht="17.100000000000001" customHeight="1"/>
    <row r="214" ht="17.100000000000001" customHeight="1"/>
    <row r="215" ht="17.100000000000001" customHeight="1"/>
    <row r="216" ht="17.100000000000001" customHeight="1"/>
    <row r="217" ht="17.100000000000001" customHeight="1"/>
    <row r="218" ht="17.100000000000001" customHeight="1"/>
    <row r="219" ht="17.100000000000001" customHeight="1"/>
    <row r="220" ht="17.100000000000001" customHeight="1"/>
    <row r="221" ht="17.100000000000001" customHeight="1"/>
    <row r="222" ht="17.100000000000001" customHeight="1"/>
    <row r="223" ht="17.100000000000001" customHeight="1"/>
    <row r="224" ht="17.100000000000001" customHeight="1"/>
    <row r="225" ht="17.100000000000001" customHeight="1"/>
    <row r="226" ht="17.100000000000001" customHeight="1"/>
    <row r="227" ht="17.100000000000001" customHeight="1"/>
    <row r="228" ht="17.100000000000001" customHeight="1"/>
    <row r="229" ht="17.100000000000001" customHeight="1"/>
    <row r="230" ht="17.100000000000001" customHeight="1"/>
    <row r="231" ht="17.100000000000001" customHeight="1"/>
    <row r="232" ht="17.100000000000001" customHeight="1"/>
    <row r="233" ht="17.100000000000001" customHeight="1"/>
    <row r="234" ht="17.100000000000001" customHeight="1"/>
    <row r="235" ht="17.100000000000001" customHeight="1"/>
    <row r="236" ht="17.100000000000001" customHeight="1"/>
    <row r="237" ht="17.100000000000001" customHeight="1"/>
    <row r="238" ht="17.100000000000001" customHeight="1"/>
    <row r="239" ht="17.100000000000001" customHeight="1"/>
    <row r="240" ht="17.100000000000001" customHeight="1"/>
    <row r="241" ht="17.100000000000001" customHeight="1"/>
    <row r="242" ht="17.100000000000001" customHeight="1"/>
    <row r="243" ht="17.100000000000001" customHeight="1"/>
    <row r="244" ht="17.100000000000001" customHeight="1"/>
    <row r="245" ht="17.100000000000001" customHeight="1"/>
    <row r="246" ht="17.100000000000001" customHeight="1"/>
    <row r="247" ht="17.100000000000001" customHeight="1"/>
    <row r="248" ht="17.100000000000001" customHeight="1"/>
    <row r="249" ht="17.100000000000001" customHeight="1"/>
    <row r="250" ht="17.100000000000001" customHeight="1"/>
    <row r="251" ht="17.100000000000001" customHeight="1"/>
    <row r="252" ht="17.100000000000001" customHeight="1"/>
    <row r="253" ht="17.100000000000001" customHeight="1"/>
    <row r="254" ht="17.100000000000001" customHeight="1"/>
    <row r="255" ht="17.100000000000001" customHeight="1"/>
    <row r="256" ht="17.100000000000001" customHeight="1"/>
    <row r="257" ht="17.100000000000001" customHeight="1"/>
    <row r="258" ht="17.100000000000001" customHeight="1"/>
    <row r="259" ht="17.100000000000001" customHeight="1"/>
    <row r="260" ht="17.100000000000001" customHeight="1"/>
    <row r="261" ht="17.100000000000001" customHeight="1"/>
    <row r="262" ht="17.100000000000001" customHeight="1"/>
    <row r="263" ht="17.100000000000001" customHeight="1"/>
    <row r="264" ht="17.100000000000001" customHeight="1"/>
    <row r="265" ht="17.100000000000001" customHeight="1"/>
    <row r="266" ht="17.100000000000001" customHeight="1"/>
    <row r="267" ht="17.100000000000001" customHeight="1"/>
    <row r="268" ht="17.100000000000001" customHeight="1"/>
    <row r="269" ht="17.100000000000001" customHeight="1"/>
    <row r="270" ht="17.100000000000001" customHeight="1"/>
    <row r="271" ht="17.100000000000001" customHeight="1"/>
    <row r="272" ht="17.100000000000001" customHeight="1"/>
    <row r="273" ht="17.100000000000001" customHeight="1"/>
    <row r="274" ht="17.100000000000001" customHeight="1"/>
    <row r="275" ht="17.100000000000001" customHeight="1"/>
    <row r="276" ht="17.100000000000001" customHeight="1"/>
    <row r="277" ht="17.100000000000001" customHeight="1"/>
    <row r="278" ht="17.100000000000001" customHeight="1"/>
    <row r="279" ht="17.100000000000001" customHeight="1"/>
    <row r="280" ht="17.100000000000001" customHeight="1"/>
    <row r="281" ht="17.100000000000001" customHeight="1"/>
    <row r="282" ht="17.100000000000001" customHeight="1"/>
    <row r="283" ht="17.100000000000001" customHeight="1"/>
    <row r="284" ht="17.100000000000001" customHeight="1"/>
    <row r="285" ht="17.100000000000001" customHeight="1"/>
    <row r="286" ht="17.100000000000001" customHeight="1"/>
    <row r="287" ht="17.100000000000001" customHeight="1"/>
    <row r="288" ht="17.100000000000001" customHeight="1"/>
    <row r="289" ht="17.100000000000001" customHeight="1"/>
    <row r="290" ht="17.100000000000001" customHeight="1"/>
    <row r="291" ht="17.100000000000001" customHeight="1"/>
    <row r="292" ht="17.100000000000001" customHeight="1"/>
    <row r="293" ht="17.100000000000001" customHeight="1"/>
    <row r="294" ht="17.100000000000001" customHeight="1"/>
    <row r="295" ht="17.100000000000001" customHeight="1"/>
    <row r="296" ht="17.100000000000001" customHeight="1"/>
    <row r="297" ht="17.100000000000001" customHeight="1"/>
    <row r="298" ht="17.100000000000001" customHeight="1"/>
    <row r="299" ht="17.100000000000001" customHeight="1"/>
    <row r="300" ht="17.100000000000001" customHeight="1"/>
  </sheetData>
  <mergeCells count="303">
    <mergeCell ref="E96:I96"/>
    <mergeCell ref="J96:K96"/>
    <mergeCell ref="L96:N96"/>
    <mergeCell ref="K103:N103"/>
    <mergeCell ref="P120:S121"/>
    <mergeCell ref="J133:X139"/>
    <mergeCell ref="B118:C119"/>
    <mergeCell ref="J118:K119"/>
    <mergeCell ref="P118:S119"/>
    <mergeCell ref="D118:H119"/>
    <mergeCell ref="L118:N119"/>
    <mergeCell ref="T118:V119"/>
    <mergeCell ref="T120:V121"/>
    <mergeCell ref="H104:S104"/>
    <mergeCell ref="K113:N113"/>
    <mergeCell ref="N108:O111"/>
    <mergeCell ref="V108:W111"/>
    <mergeCell ref="J108:K111"/>
    <mergeCell ref="B108:C111"/>
    <mergeCell ref="L102:M102"/>
    <mergeCell ref="N102:O102"/>
    <mergeCell ref="J102:K102"/>
    <mergeCell ref="L114:M114"/>
    <mergeCell ref="J114:K114"/>
    <mergeCell ref="B92:D92"/>
    <mergeCell ref="E92:I92"/>
    <mergeCell ref="M92:O92"/>
    <mergeCell ref="P92:S92"/>
    <mergeCell ref="T92:U92"/>
    <mergeCell ref="B93:D93"/>
    <mergeCell ref="E93:I93"/>
    <mergeCell ref="M93:O93"/>
    <mergeCell ref="P93:S93"/>
    <mergeCell ref="T93:U93"/>
    <mergeCell ref="C95:D95"/>
    <mergeCell ref="E95:I95"/>
    <mergeCell ref="J95:K95"/>
    <mergeCell ref="L95:N95"/>
    <mergeCell ref="C96:D96"/>
    <mergeCell ref="B84:D84"/>
    <mergeCell ref="E84:J84"/>
    <mergeCell ref="K84:N84"/>
    <mergeCell ref="O84:T84"/>
    <mergeCell ref="B85:D85"/>
    <mergeCell ref="E85:J85"/>
    <mergeCell ref="K85:N85"/>
    <mergeCell ref="O85:T85"/>
    <mergeCell ref="E87:O87"/>
    <mergeCell ref="P87:U87"/>
    <mergeCell ref="T88:U88"/>
    <mergeCell ref="T89:U89"/>
    <mergeCell ref="T90:U90"/>
    <mergeCell ref="T91:U91"/>
    <mergeCell ref="P88:S88"/>
    <mergeCell ref="P89:S89"/>
    <mergeCell ref="P90:S90"/>
    <mergeCell ref="P91:S91"/>
    <mergeCell ref="B89:D89"/>
    <mergeCell ref="D78:E78"/>
    <mergeCell ref="H78:J78"/>
    <mergeCell ref="K78:L78"/>
    <mergeCell ref="M78:O78"/>
    <mergeCell ref="D79:E79"/>
    <mergeCell ref="H79:J79"/>
    <mergeCell ref="K79:L79"/>
    <mergeCell ref="M79:O79"/>
    <mergeCell ref="T49:V49"/>
    <mergeCell ref="D68:E68"/>
    <mergeCell ref="I64:J64"/>
    <mergeCell ref="I65:J65"/>
    <mergeCell ref="I66:J66"/>
    <mergeCell ref="I67:J67"/>
    <mergeCell ref="I68:J68"/>
    <mergeCell ref="D63:J63"/>
    <mergeCell ref="D64:E64"/>
    <mergeCell ref="D65:E65"/>
    <mergeCell ref="D66:E66"/>
    <mergeCell ref="D67:E67"/>
    <mergeCell ref="O65:P65"/>
    <mergeCell ref="O66:P66"/>
    <mergeCell ref="V55:Y55"/>
    <mergeCell ref="X67:Y67"/>
    <mergeCell ref="B50:C50"/>
    <mergeCell ref="B51:C51"/>
    <mergeCell ref="B52:C52"/>
    <mergeCell ref="D51:H51"/>
    <mergeCell ref="D52:H52"/>
    <mergeCell ref="B49:C49"/>
    <mergeCell ref="D50:H50"/>
    <mergeCell ref="I51:K51"/>
    <mergeCell ref="T52:V52"/>
    <mergeCell ref="D49:H49"/>
    <mergeCell ref="I49:K49"/>
    <mergeCell ref="L49:N49"/>
    <mergeCell ref="O49:S49"/>
    <mergeCell ref="O50:S50"/>
    <mergeCell ref="O51:S51"/>
    <mergeCell ref="O52:S52"/>
    <mergeCell ref="T51:V51"/>
    <mergeCell ref="T50:V50"/>
    <mergeCell ref="I50:K50"/>
    <mergeCell ref="I52:K52"/>
    <mergeCell ref="L52:N52"/>
    <mergeCell ref="L51:N51"/>
    <mergeCell ref="L50:N50"/>
    <mergeCell ref="X66:Y66"/>
    <mergeCell ref="O64:P64"/>
    <mergeCell ref="T65:U65"/>
    <mergeCell ref="T66:U66"/>
    <mergeCell ref="T67:U67"/>
    <mergeCell ref="T64:U64"/>
    <mergeCell ref="B64:C64"/>
    <mergeCell ref="B65:C65"/>
    <mergeCell ref="B66:C66"/>
    <mergeCell ref="B67:C67"/>
    <mergeCell ref="V65:W65"/>
    <mergeCell ref="V66:W66"/>
    <mergeCell ref="V67:W67"/>
    <mergeCell ref="D55:J55"/>
    <mergeCell ref="K55:N55"/>
    <mergeCell ref="O55:U55"/>
    <mergeCell ref="K66:L66"/>
    <mergeCell ref="K67:L67"/>
    <mergeCell ref="M67:N67"/>
    <mergeCell ref="M66:N66"/>
    <mergeCell ref="T56:U56"/>
    <mergeCell ref="V56:W56"/>
    <mergeCell ref="M58:N58"/>
    <mergeCell ref="O58:P58"/>
    <mergeCell ref="T58:U58"/>
    <mergeCell ref="V58:W58"/>
    <mergeCell ref="K63:N63"/>
    <mergeCell ref="V57:W57"/>
    <mergeCell ref="B56:C56"/>
    <mergeCell ref="D56:E56"/>
    <mergeCell ref="I56:J56"/>
    <mergeCell ref="K56:L56"/>
    <mergeCell ref="M56:N56"/>
    <mergeCell ref="O56:P56"/>
    <mergeCell ref="B58:C58"/>
    <mergeCell ref="D58:E58"/>
    <mergeCell ref="I58:J58"/>
    <mergeCell ref="K58:L58"/>
    <mergeCell ref="X57:Y57"/>
    <mergeCell ref="T60:U60"/>
    <mergeCell ref="V60:W60"/>
    <mergeCell ref="X60:Y60"/>
    <mergeCell ref="B57:C57"/>
    <mergeCell ref="D57:E57"/>
    <mergeCell ref="I57:J57"/>
    <mergeCell ref="K57:L57"/>
    <mergeCell ref="M57:N57"/>
    <mergeCell ref="O57:P57"/>
    <mergeCell ref="T57:U57"/>
    <mergeCell ref="D71:J71"/>
    <mergeCell ref="K71:N71"/>
    <mergeCell ref="O71:U71"/>
    <mergeCell ref="V71:Y71"/>
    <mergeCell ref="B70:C71"/>
    <mergeCell ref="D70:N70"/>
    <mergeCell ref="B60:C60"/>
    <mergeCell ref="D60:E60"/>
    <mergeCell ref="I60:J60"/>
    <mergeCell ref="K60:L60"/>
    <mergeCell ref="M60:N60"/>
    <mergeCell ref="O60:P60"/>
    <mergeCell ref="O63:U63"/>
    <mergeCell ref="V63:Y63"/>
    <mergeCell ref="B68:C68"/>
    <mergeCell ref="V64:W64"/>
    <mergeCell ref="X64:Y64"/>
    <mergeCell ref="K68:L68"/>
    <mergeCell ref="M68:N68"/>
    <mergeCell ref="M65:N65"/>
    <mergeCell ref="M64:N64"/>
    <mergeCell ref="X65:Y65"/>
    <mergeCell ref="K64:L64"/>
    <mergeCell ref="K65:L65"/>
    <mergeCell ref="B73:C73"/>
    <mergeCell ref="D73:E73"/>
    <mergeCell ref="I73:J73"/>
    <mergeCell ref="K73:L73"/>
    <mergeCell ref="M73:N73"/>
    <mergeCell ref="O73:P73"/>
    <mergeCell ref="T73:U73"/>
    <mergeCell ref="B72:C72"/>
    <mergeCell ref="D72:E72"/>
    <mergeCell ref="I72:J72"/>
    <mergeCell ref="K72:L72"/>
    <mergeCell ref="M72:N72"/>
    <mergeCell ref="O72:P72"/>
    <mergeCell ref="I74:J74"/>
    <mergeCell ref="O70:Y70"/>
    <mergeCell ref="M80:O80"/>
    <mergeCell ref="T76:U76"/>
    <mergeCell ref="V76:W76"/>
    <mergeCell ref="X76:Y76"/>
    <mergeCell ref="M76:N76"/>
    <mergeCell ref="O76:P76"/>
    <mergeCell ref="M75:N75"/>
    <mergeCell ref="O75:P75"/>
    <mergeCell ref="T75:U75"/>
    <mergeCell ref="V75:W75"/>
    <mergeCell ref="X75:Y75"/>
    <mergeCell ref="K74:L74"/>
    <mergeCell ref="M74:N74"/>
    <mergeCell ref="O74:P74"/>
    <mergeCell ref="T74:U74"/>
    <mergeCell ref="V74:W74"/>
    <mergeCell ref="X74:Y74"/>
    <mergeCell ref="T72:U72"/>
    <mergeCell ref="V72:W72"/>
    <mergeCell ref="X72:Y72"/>
    <mergeCell ref="V73:W73"/>
    <mergeCell ref="X73:Y73"/>
    <mergeCell ref="B90:D90"/>
    <mergeCell ref="B91:D91"/>
    <mergeCell ref="B88:D88"/>
    <mergeCell ref="E88:I88"/>
    <mergeCell ref="M88:O88"/>
    <mergeCell ref="E89:I89"/>
    <mergeCell ref="M89:O89"/>
    <mergeCell ref="E90:I90"/>
    <mergeCell ref="M90:O90"/>
    <mergeCell ref="E91:I91"/>
    <mergeCell ref="M91:O91"/>
    <mergeCell ref="B62:C63"/>
    <mergeCell ref="D62:N62"/>
    <mergeCell ref="O62:Y62"/>
    <mergeCell ref="B87:D87"/>
    <mergeCell ref="B83:D83"/>
    <mergeCell ref="E83:J83"/>
    <mergeCell ref="K83:N83"/>
    <mergeCell ref="O83:T83"/>
    <mergeCell ref="D80:E80"/>
    <mergeCell ref="H80:J80"/>
    <mergeCell ref="K80:L80"/>
    <mergeCell ref="B76:C76"/>
    <mergeCell ref="D76:E76"/>
    <mergeCell ref="I76:J76"/>
    <mergeCell ref="K76:L76"/>
    <mergeCell ref="B75:C75"/>
    <mergeCell ref="D75:E75"/>
    <mergeCell ref="I75:J75"/>
    <mergeCell ref="O68:P68"/>
    <mergeCell ref="T68:U68"/>
    <mergeCell ref="V68:W68"/>
    <mergeCell ref="K75:L75"/>
    <mergeCell ref="B74:C74"/>
    <mergeCell ref="D74:E74"/>
    <mergeCell ref="N114:O114"/>
    <mergeCell ref="E105:G105"/>
    <mergeCell ref="H105:J105"/>
    <mergeCell ref="C105:D105"/>
    <mergeCell ref="R105:T105"/>
    <mergeCell ref="U105:V105"/>
    <mergeCell ref="O105:Q105"/>
    <mergeCell ref="D106:I106"/>
    <mergeCell ref="P106:U106"/>
    <mergeCell ref="O107:P107"/>
    <mergeCell ref="S107:T107"/>
    <mergeCell ref="U107:V107"/>
    <mergeCell ref="C107:D107"/>
    <mergeCell ref="E107:H107"/>
    <mergeCell ref="I107:J107"/>
    <mergeCell ref="F112:S112"/>
    <mergeCell ref="A1:X1"/>
    <mergeCell ref="C15:F15"/>
    <mergeCell ref="C17:F17"/>
    <mergeCell ref="C19:F19"/>
    <mergeCell ref="C24:F24"/>
    <mergeCell ref="D25:X27"/>
    <mergeCell ref="D8:I8"/>
    <mergeCell ref="D9:I9"/>
    <mergeCell ref="D10:I10"/>
    <mergeCell ref="D11:I11"/>
    <mergeCell ref="D21:I21"/>
    <mergeCell ref="D22:I22"/>
    <mergeCell ref="D20:I20"/>
    <mergeCell ref="X68:Y68"/>
    <mergeCell ref="C28:F28"/>
    <mergeCell ref="C32:F32"/>
    <mergeCell ref="C34:F34"/>
    <mergeCell ref="C36:F36"/>
    <mergeCell ref="C38:F38"/>
    <mergeCell ref="C40:F40"/>
    <mergeCell ref="C43:F43"/>
    <mergeCell ref="C45:F45"/>
    <mergeCell ref="O67:P67"/>
    <mergeCell ref="X58:Y58"/>
    <mergeCell ref="B59:C59"/>
    <mergeCell ref="D59:E59"/>
    <mergeCell ref="I59:J59"/>
    <mergeCell ref="K59:L59"/>
    <mergeCell ref="M59:N59"/>
    <mergeCell ref="O59:P59"/>
    <mergeCell ref="T59:U59"/>
    <mergeCell ref="V59:W59"/>
    <mergeCell ref="X59:Y59"/>
    <mergeCell ref="X56:Y56"/>
    <mergeCell ref="B54:C55"/>
    <mergeCell ref="D54:N54"/>
    <mergeCell ref="O54:Y54"/>
  </mergeCells>
  <phoneticPr fontId="1"/>
  <pageMargins left="0.23622047244094491" right="0.23622047244094491" top="0.9448818897637796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9"/>
  <sheetViews>
    <sheetView view="pageBreakPreview" zoomScale="80" zoomScaleNormal="90" zoomScaleSheetLayoutView="80" workbookViewId="0">
      <selection activeCell="E6" sqref="E6"/>
    </sheetView>
  </sheetViews>
  <sheetFormatPr defaultRowHeight="21"/>
  <cols>
    <col min="1" max="1" width="12.625" style="48" customWidth="1"/>
    <col min="2" max="16" width="4.625" style="48" customWidth="1"/>
    <col min="17" max="18" width="8.625" style="48" customWidth="1"/>
    <col min="19" max="19" width="2.625" style="48" customWidth="1"/>
    <col min="20" max="28" width="2.625" style="53" customWidth="1"/>
    <col min="29" max="40" width="2.625" style="48" customWidth="1"/>
    <col min="41" max="41" width="4.625" style="48" customWidth="1"/>
    <col min="42" max="42" width="2.625" style="48" customWidth="1"/>
    <col min="43" max="16384" width="9" style="48"/>
  </cols>
  <sheetData>
    <row r="1" spans="1:41" ht="25.5">
      <c r="A1" s="433" t="str">
        <f>要項!A1</f>
        <v xml:space="preserve">  平成29年度静岡県春季サッカー大会中東支部予選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T1" s="121" t="s">
        <v>66</v>
      </c>
      <c r="U1" s="121"/>
      <c r="V1" s="121"/>
      <c r="W1" s="121"/>
      <c r="X1" s="121"/>
      <c r="Y1" s="121"/>
      <c r="Z1" s="121"/>
      <c r="AA1" s="121"/>
      <c r="AB1" s="104"/>
      <c r="AC1" s="104"/>
      <c r="AD1" s="120"/>
    </row>
    <row r="2" spans="1:41" ht="25.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T2" s="121" t="s">
        <v>67</v>
      </c>
      <c r="U2" s="121"/>
      <c r="V2" s="121"/>
      <c r="W2" s="121"/>
      <c r="X2" s="121"/>
      <c r="Y2" s="121"/>
      <c r="Z2" s="121" t="s">
        <v>68</v>
      </c>
      <c r="AA2" s="121"/>
      <c r="AB2" s="104"/>
      <c r="AC2" s="104"/>
      <c r="AD2" s="120"/>
    </row>
    <row r="3" spans="1:41" ht="25.5">
      <c r="A3" s="115" t="s">
        <v>52</v>
      </c>
      <c r="B3" s="56"/>
      <c r="C3" s="56"/>
      <c r="D3" s="57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T3" s="121" t="s">
        <v>69</v>
      </c>
      <c r="U3" s="121"/>
      <c r="V3" s="121"/>
      <c r="W3" s="121"/>
      <c r="X3" s="121"/>
      <c r="Y3" s="121"/>
      <c r="Z3" s="121" t="s">
        <v>70</v>
      </c>
      <c r="AA3" s="121"/>
      <c r="AB3" s="104"/>
      <c r="AC3" s="104"/>
      <c r="AD3" s="120"/>
    </row>
    <row r="4" spans="1:41" ht="21.75" thickBot="1">
      <c r="A4" s="59" t="s">
        <v>37</v>
      </c>
      <c r="B4" s="59"/>
      <c r="C4" s="59"/>
    </row>
    <row r="5" spans="1:41" ht="21.75" thickBot="1">
      <c r="A5" s="220"/>
      <c r="B5" s="434" t="str">
        <f>要項!D50</f>
        <v>清水四</v>
      </c>
      <c r="C5" s="435"/>
      <c r="D5" s="436"/>
      <c r="E5" s="435" t="str">
        <f>要項!I50</f>
        <v>袖師・庵原</v>
      </c>
      <c r="F5" s="435"/>
      <c r="G5" s="435"/>
      <c r="H5" s="437" t="str">
        <f>要項!L50</f>
        <v>由比</v>
      </c>
      <c r="I5" s="435"/>
      <c r="J5" s="436"/>
      <c r="K5" s="435" t="str">
        <f>要項!O50</f>
        <v>興津</v>
      </c>
      <c r="L5" s="435"/>
      <c r="M5" s="435"/>
      <c r="N5" s="437">
        <f>要項!T50</f>
        <v>0</v>
      </c>
      <c r="O5" s="435"/>
      <c r="P5" s="438"/>
      <c r="Q5" s="218" t="s">
        <v>38</v>
      </c>
      <c r="R5" s="196" t="s">
        <v>39</v>
      </c>
    </row>
    <row r="6" spans="1:41">
      <c r="A6" s="197" t="str">
        <f>B5</f>
        <v>清水四</v>
      </c>
      <c r="B6" s="442"/>
      <c r="C6" s="443"/>
      <c r="D6" s="444"/>
      <c r="E6" s="198" t="str">
        <f>IF(要項!F56="","",要項!F56)</f>
        <v/>
      </c>
      <c r="F6" s="219" t="s">
        <v>40</v>
      </c>
      <c r="G6" s="198" t="str">
        <f>IF(要項!H56="","",要項!H56)</f>
        <v/>
      </c>
      <c r="H6" s="199"/>
      <c r="I6" s="219" t="s">
        <v>40</v>
      </c>
      <c r="J6" s="200"/>
      <c r="K6" s="198" t="str">
        <f>IF(要項!Q58="","",要項!Q58)</f>
        <v/>
      </c>
      <c r="L6" s="219" t="s">
        <v>40</v>
      </c>
      <c r="M6" s="198" t="str">
        <f>IF(要項!S58="","",要項!S58)</f>
        <v/>
      </c>
      <c r="N6" s="199" t="str">
        <f>IF(要項!F58="","",要項!F58)</f>
        <v/>
      </c>
      <c r="O6" s="219" t="s">
        <v>40</v>
      </c>
      <c r="P6" s="201" t="str">
        <f>IF(要項!H58="","",要項!H58)</f>
        <v/>
      </c>
      <c r="Q6" s="202">
        <f>W6-Y6+Z6-AB6+AC6-AE6+AF6-AH6</f>
        <v>0</v>
      </c>
      <c r="R6" s="203">
        <f>AO6</f>
        <v>0</v>
      </c>
      <c r="T6" s="96"/>
      <c r="U6" s="96"/>
      <c r="V6" s="96"/>
      <c r="W6" s="96" t="str">
        <f t="shared" ref="W6:AH9" si="0">IF(E6="","0",E6)</f>
        <v>0</v>
      </c>
      <c r="X6" s="96" t="str">
        <f t="shared" si="0"/>
        <v>-</v>
      </c>
      <c r="Y6" s="96" t="str">
        <f t="shared" si="0"/>
        <v>0</v>
      </c>
      <c r="Z6" s="96" t="str">
        <f t="shared" si="0"/>
        <v>0</v>
      </c>
      <c r="AA6" s="96" t="str">
        <f t="shared" si="0"/>
        <v>-</v>
      </c>
      <c r="AB6" s="96" t="str">
        <f t="shared" si="0"/>
        <v>0</v>
      </c>
      <c r="AC6" s="96" t="str">
        <f t="shared" si="0"/>
        <v>0</v>
      </c>
      <c r="AD6" s="96" t="str">
        <f t="shared" si="0"/>
        <v>-</v>
      </c>
      <c r="AE6" s="96" t="str">
        <f t="shared" si="0"/>
        <v>0</v>
      </c>
      <c r="AF6" s="96" t="str">
        <f t="shared" si="0"/>
        <v>0</v>
      </c>
      <c r="AG6" s="96" t="str">
        <f t="shared" si="0"/>
        <v>-</v>
      </c>
      <c r="AH6" s="96" t="str">
        <f t="shared" si="0"/>
        <v>0</v>
      </c>
      <c r="AI6" s="97"/>
      <c r="AJ6" s="97" t="str">
        <f>IF(B6="","",IF(B6=B6,1,IF(B6&gt;B6,3,0)))</f>
        <v/>
      </c>
      <c r="AK6" s="97" t="str">
        <f>IF(E6="","",IF(E6=G6,1,IF(E6&gt;G6,3,0)))</f>
        <v/>
      </c>
      <c r="AL6" s="97" t="str">
        <f>IF(H6="","",IF(H6=J6,1,IF(H6&gt;J6,3,0)))</f>
        <v/>
      </c>
      <c r="AM6" s="97" t="str">
        <f>IF(K6="","",IF(K6=M6,1,IF(K6&gt;M6,3,0)))</f>
        <v/>
      </c>
      <c r="AN6" s="97" t="str">
        <f>IF(N6="","",IF(N6=P6,1,IF(N6&gt;P6,3,0)))</f>
        <v/>
      </c>
      <c r="AO6" s="98">
        <f>SUM(AJ6:AN6)</f>
        <v>0</v>
      </c>
    </row>
    <row r="7" spans="1:41">
      <c r="A7" s="204" t="str">
        <f>E5</f>
        <v>袖師・庵原</v>
      </c>
      <c r="B7" s="204" t="str">
        <f>IF(G6="","",G6)</f>
        <v/>
      </c>
      <c r="C7" s="205" t="s">
        <v>40</v>
      </c>
      <c r="D7" s="206" t="str">
        <f>IF(E6="","",E6)</f>
        <v/>
      </c>
      <c r="E7" s="445"/>
      <c r="F7" s="446"/>
      <c r="G7" s="446"/>
      <c r="H7" s="207"/>
      <c r="I7" s="205" t="s">
        <v>40</v>
      </c>
      <c r="J7" s="206"/>
      <c r="K7" s="208" t="str">
        <f>IF(要項!Q56="","",要項!Q56)</f>
        <v/>
      </c>
      <c r="L7" s="205" t="s">
        <v>40</v>
      </c>
      <c r="M7" s="208" t="str">
        <f>IF(要項!S56="","",要項!S56)</f>
        <v/>
      </c>
      <c r="N7" s="207" t="str">
        <f>IF(要項!Q59="","",要項!Q59)</f>
        <v/>
      </c>
      <c r="O7" s="205" t="s">
        <v>40</v>
      </c>
      <c r="P7" s="209" t="str">
        <f>IF(要項!S59="","",要項!S59)</f>
        <v/>
      </c>
      <c r="Q7" s="203">
        <f>T7-V7+Z7-AB7+AC7-AE7+AF7-AH7</f>
        <v>0</v>
      </c>
      <c r="R7" s="210">
        <f>AO7</f>
        <v>0</v>
      </c>
      <c r="T7" s="96" t="str">
        <f>IF(B7="","0",B7)</f>
        <v>0</v>
      </c>
      <c r="U7" s="96" t="str">
        <f>IF(C7="","0",C7)</f>
        <v>-</v>
      </c>
      <c r="V7" s="96" t="str">
        <f>IF(D7="","0",D7)</f>
        <v>0</v>
      </c>
      <c r="W7" s="96"/>
      <c r="X7" s="96"/>
      <c r="Y7" s="96"/>
      <c r="Z7" s="96" t="str">
        <f t="shared" si="0"/>
        <v>0</v>
      </c>
      <c r="AA7" s="96" t="str">
        <f t="shared" si="0"/>
        <v>-</v>
      </c>
      <c r="AB7" s="96" t="str">
        <f t="shared" si="0"/>
        <v>0</v>
      </c>
      <c r="AC7" s="96" t="str">
        <f t="shared" si="0"/>
        <v>0</v>
      </c>
      <c r="AD7" s="96" t="str">
        <f t="shared" si="0"/>
        <v>-</v>
      </c>
      <c r="AE7" s="96" t="str">
        <f t="shared" si="0"/>
        <v>0</v>
      </c>
      <c r="AF7" s="96" t="str">
        <f t="shared" si="0"/>
        <v>0</v>
      </c>
      <c r="AG7" s="96" t="str">
        <f t="shared" si="0"/>
        <v>-</v>
      </c>
      <c r="AH7" s="96" t="str">
        <f t="shared" si="0"/>
        <v>0</v>
      </c>
      <c r="AI7" s="97"/>
      <c r="AJ7" s="43" t="str">
        <f>IF(B7="","",IF(B7=D7,1,IF(B7&gt;D7,3,0)))</f>
        <v/>
      </c>
      <c r="AK7" s="43" t="str">
        <f t="shared" ref="AK7:AK9" si="1">IF(E7="","",IF(E7=G7,1,IF(E7&gt;G7,3,0)))</f>
        <v/>
      </c>
      <c r="AL7" s="43" t="str">
        <f t="shared" ref="AL7:AL9" si="2">IF(H7="","",IF(H7=J7,1,IF(H7&gt;J7,3,0)))</f>
        <v/>
      </c>
      <c r="AM7" s="43" t="str">
        <f t="shared" ref="AM7:AM9" si="3">IF(K7="","",IF(K7=M7,1,IF(K7&gt;M7,3,0)))</f>
        <v/>
      </c>
      <c r="AN7" s="43" t="str">
        <f t="shared" ref="AN7:AN9" si="4">IF(N7="","",IF(N7=P7,1,IF(N7&gt;P7,3,0)))</f>
        <v/>
      </c>
      <c r="AO7" s="99">
        <f t="shared" ref="AO7:AO9" si="5">SUM(AJ7:AN7)</f>
        <v>0</v>
      </c>
    </row>
    <row r="8" spans="1:41">
      <c r="A8" s="197" t="str">
        <f>H5</f>
        <v>由比</v>
      </c>
      <c r="B8" s="211" t="str">
        <f>IF(J6="","",J6)</f>
        <v/>
      </c>
      <c r="C8" s="63" t="s">
        <v>40</v>
      </c>
      <c r="D8" s="212" t="str">
        <f>IF(H6="","",H6)</f>
        <v/>
      </c>
      <c r="E8" s="63"/>
      <c r="F8" s="63" t="s">
        <v>40</v>
      </c>
      <c r="G8" s="63"/>
      <c r="H8" s="447"/>
      <c r="I8" s="448"/>
      <c r="J8" s="449"/>
      <c r="K8" s="63"/>
      <c r="L8" s="205" t="s">
        <v>40</v>
      </c>
      <c r="M8" s="63"/>
      <c r="N8" s="213"/>
      <c r="O8" s="205" t="s">
        <v>40</v>
      </c>
      <c r="P8" s="214"/>
      <c r="Q8" s="203"/>
      <c r="R8" s="210"/>
      <c r="T8" s="96" t="str">
        <f t="shared" ref="T8:Y9" si="6">IF(B8="","0",B8)</f>
        <v>0</v>
      </c>
      <c r="U8" s="96" t="str">
        <f t="shared" si="6"/>
        <v>-</v>
      </c>
      <c r="V8" s="96" t="str">
        <f t="shared" si="6"/>
        <v>0</v>
      </c>
      <c r="W8" s="96" t="str">
        <f t="shared" si="6"/>
        <v>0</v>
      </c>
      <c r="X8" s="96" t="str">
        <f t="shared" si="6"/>
        <v>-</v>
      </c>
      <c r="Y8" s="96" t="str">
        <f>IF(G8="","0",G8)</f>
        <v>0</v>
      </c>
      <c r="Z8" s="96"/>
      <c r="AA8" s="96"/>
      <c r="AB8" s="96"/>
      <c r="AC8" s="96" t="str">
        <f t="shared" si="0"/>
        <v>0</v>
      </c>
      <c r="AD8" s="96" t="str">
        <f t="shared" si="0"/>
        <v>-</v>
      </c>
      <c r="AE8" s="96" t="str">
        <f t="shared" si="0"/>
        <v>0</v>
      </c>
      <c r="AF8" s="96" t="str">
        <f t="shared" si="0"/>
        <v>0</v>
      </c>
      <c r="AG8" s="96" t="str">
        <f t="shared" si="0"/>
        <v>-</v>
      </c>
      <c r="AH8" s="96" t="str">
        <f t="shared" si="0"/>
        <v>0</v>
      </c>
      <c r="AI8" s="97"/>
      <c r="AJ8" s="97" t="str">
        <f t="shared" ref="AJ8:AJ9" si="7">IF(B8="","",IF(B8=D8,1,IF(B8&gt;D8,3,0)))</f>
        <v/>
      </c>
      <c r="AK8" s="97" t="str">
        <f t="shared" si="1"/>
        <v/>
      </c>
      <c r="AL8" s="97" t="str">
        <f t="shared" si="2"/>
        <v/>
      </c>
      <c r="AM8" s="97" t="str">
        <f t="shared" si="3"/>
        <v/>
      </c>
      <c r="AN8" s="97" t="str">
        <f t="shared" si="4"/>
        <v/>
      </c>
      <c r="AO8" s="100">
        <f t="shared" si="5"/>
        <v>0</v>
      </c>
    </row>
    <row r="9" spans="1:41" ht="21.75" thickBot="1">
      <c r="A9" s="221" t="str">
        <f>K5</f>
        <v>興津</v>
      </c>
      <c r="B9" s="222" t="str">
        <f>IF(M6="","",M6)</f>
        <v/>
      </c>
      <c r="C9" s="223" t="s">
        <v>40</v>
      </c>
      <c r="D9" s="224" t="str">
        <f>IF(K6="","",K6)</f>
        <v/>
      </c>
      <c r="E9" s="223" t="str">
        <f>IF(M7="","",M7)</f>
        <v/>
      </c>
      <c r="F9" s="223" t="s">
        <v>40</v>
      </c>
      <c r="G9" s="223" t="str">
        <f>IF(K7="","",K7)</f>
        <v/>
      </c>
      <c r="H9" s="225" t="str">
        <f>IF(I8="","",I8)</f>
        <v/>
      </c>
      <c r="I9" s="215" t="s">
        <v>40</v>
      </c>
      <c r="J9" s="224" t="str">
        <f>IF(K8="","",K8)</f>
        <v/>
      </c>
      <c r="K9" s="450"/>
      <c r="L9" s="450"/>
      <c r="M9" s="450"/>
      <c r="N9" s="225" t="str">
        <f>IF(要項!F60="","",要項!F60)</f>
        <v/>
      </c>
      <c r="O9" s="215" t="s">
        <v>40</v>
      </c>
      <c r="P9" s="226" t="str">
        <f>IF(要項!H60="","",要項!H60)</f>
        <v/>
      </c>
      <c r="Q9" s="216">
        <f>W9-Y9+Z9-AB9+AC9-AE9+AF9-AH9</f>
        <v>0</v>
      </c>
      <c r="R9" s="217">
        <f>AO9</f>
        <v>0</v>
      </c>
      <c r="T9" s="96" t="str">
        <f t="shared" si="6"/>
        <v>0</v>
      </c>
      <c r="U9" s="96" t="str">
        <f t="shared" si="6"/>
        <v>-</v>
      </c>
      <c r="V9" s="96" t="str">
        <f t="shared" si="6"/>
        <v>0</v>
      </c>
      <c r="W9" s="96" t="str">
        <f t="shared" si="6"/>
        <v>0</v>
      </c>
      <c r="X9" s="96" t="str">
        <f t="shared" si="6"/>
        <v>-</v>
      </c>
      <c r="Y9" s="96" t="str">
        <f t="shared" si="6"/>
        <v>0</v>
      </c>
      <c r="Z9" s="96" t="str">
        <f t="shared" si="0"/>
        <v>0</v>
      </c>
      <c r="AA9" s="96" t="str">
        <f t="shared" si="0"/>
        <v>-</v>
      </c>
      <c r="AB9" s="96" t="str">
        <f>IF(J9="","0",J9)</f>
        <v>0</v>
      </c>
      <c r="AC9" s="96"/>
      <c r="AD9" s="96"/>
      <c r="AE9" s="96"/>
      <c r="AF9" s="96" t="str">
        <f t="shared" si="0"/>
        <v>0</v>
      </c>
      <c r="AG9" s="96" t="str">
        <f t="shared" si="0"/>
        <v>-</v>
      </c>
      <c r="AH9" s="96" t="str">
        <f t="shared" si="0"/>
        <v>0</v>
      </c>
      <c r="AI9" s="97"/>
      <c r="AJ9" s="43" t="str">
        <f t="shared" si="7"/>
        <v/>
      </c>
      <c r="AK9" s="43" t="str">
        <f t="shared" si="1"/>
        <v/>
      </c>
      <c r="AL9" s="43" t="str">
        <f t="shared" si="2"/>
        <v/>
      </c>
      <c r="AM9" s="43" t="str">
        <f t="shared" si="3"/>
        <v/>
      </c>
      <c r="AN9" s="43" t="str">
        <f t="shared" si="4"/>
        <v/>
      </c>
      <c r="AO9" s="99">
        <f t="shared" si="5"/>
        <v>0</v>
      </c>
    </row>
    <row r="11" spans="1:41" ht="21.75" thickBot="1">
      <c r="B11" s="61"/>
      <c r="C11" s="61"/>
      <c r="D11" s="61"/>
      <c r="E11" s="59"/>
      <c r="F11" s="59"/>
    </row>
    <row r="12" spans="1:41" ht="21.75" thickBot="1">
      <c r="A12" s="40"/>
      <c r="B12" s="408" t="str">
        <f>要項!D51</f>
        <v>清水六</v>
      </c>
      <c r="C12" s="409"/>
      <c r="D12" s="410"/>
      <c r="E12" s="411" t="str">
        <f>要項!I51</f>
        <v>清水二</v>
      </c>
      <c r="F12" s="409"/>
      <c r="G12" s="410"/>
      <c r="H12" s="411" t="str">
        <f>要項!L51</f>
        <v>清水五</v>
      </c>
      <c r="I12" s="409"/>
      <c r="J12" s="410"/>
      <c r="K12" s="411" t="str">
        <f>要項!O51</f>
        <v>清水七</v>
      </c>
      <c r="L12" s="409"/>
      <c r="M12" s="410"/>
      <c r="N12" s="411" t="str">
        <f>要項!T51</f>
        <v>翔洋</v>
      </c>
      <c r="O12" s="409"/>
      <c r="P12" s="426"/>
      <c r="Q12" s="73" t="s">
        <v>38</v>
      </c>
      <c r="R12" s="41" t="s">
        <v>39</v>
      </c>
    </row>
    <row r="13" spans="1:41">
      <c r="A13" s="72" t="str">
        <f>B12</f>
        <v>清水六</v>
      </c>
      <c r="B13" s="439"/>
      <c r="C13" s="440"/>
      <c r="D13" s="441"/>
      <c r="E13" s="90" t="str">
        <f>IF(要項!F64="","",要項!F64)</f>
        <v/>
      </c>
      <c r="F13" s="91" t="s">
        <v>40</v>
      </c>
      <c r="G13" s="90" t="str">
        <f>IF(要項!H64="","",要項!H64)</f>
        <v/>
      </c>
      <c r="H13" s="92" t="str">
        <f>IF(要項!Q64="","",要項!Q64)</f>
        <v/>
      </c>
      <c r="I13" s="91" t="s">
        <v>40</v>
      </c>
      <c r="J13" s="93" t="str">
        <f>IF(要項!S64="","",要項!S64)</f>
        <v/>
      </c>
      <c r="K13" s="90" t="str">
        <f>IF(要項!Q67="","",要項!Q67)</f>
        <v/>
      </c>
      <c r="L13" s="91" t="s">
        <v>40</v>
      </c>
      <c r="M13" s="90" t="str">
        <f>IF(要項!S67="","",要項!S67)</f>
        <v/>
      </c>
      <c r="N13" s="92" t="str">
        <f>IF(要項!F66="","",要項!F66)</f>
        <v/>
      </c>
      <c r="O13" s="91" t="s">
        <v>40</v>
      </c>
      <c r="P13" s="94" t="str">
        <f>IF(要項!H66="","",要項!H66)</f>
        <v/>
      </c>
      <c r="Q13" s="101">
        <f>W13-Y13+Z13-AB13+AC13-AE13+AF13-AH13</f>
        <v>0</v>
      </c>
      <c r="R13" s="102">
        <f>AO13</f>
        <v>0</v>
      </c>
      <c r="T13" s="96"/>
      <c r="U13" s="96"/>
      <c r="V13" s="96"/>
      <c r="W13" s="96" t="str">
        <f t="shared" ref="W13" si="8">IF(E13="","0",E13)</f>
        <v>0</v>
      </c>
      <c r="X13" s="96" t="str">
        <f t="shared" ref="X13" si="9">IF(F13="","0",F13)</f>
        <v>-</v>
      </c>
      <c r="Y13" s="96" t="str">
        <f t="shared" ref="Y13" si="10">IF(G13="","0",G13)</f>
        <v>0</v>
      </c>
      <c r="Z13" s="96" t="str">
        <f t="shared" ref="Z13:Z14" si="11">IF(H13="","0",H13)</f>
        <v>0</v>
      </c>
      <c r="AA13" s="96" t="str">
        <f t="shared" ref="AA13:AA14" si="12">IF(I13="","0",I13)</f>
        <v>-</v>
      </c>
      <c r="AB13" s="96" t="str">
        <f t="shared" ref="AB13:AB14" si="13">IF(J13="","0",J13)</f>
        <v>0</v>
      </c>
      <c r="AC13" s="96" t="str">
        <f t="shared" ref="AC13:AC15" si="14">IF(K13="","0",K13)</f>
        <v>0</v>
      </c>
      <c r="AD13" s="96" t="str">
        <f t="shared" ref="AD13:AD15" si="15">IF(L13="","0",L13)</f>
        <v>-</v>
      </c>
      <c r="AE13" s="96" t="str">
        <f t="shared" ref="AE13:AE15" si="16">IF(M13="","0",M13)</f>
        <v>0</v>
      </c>
      <c r="AF13" s="96" t="str">
        <f t="shared" ref="AF13:AF16" si="17">IF(N13="","0",N13)</f>
        <v>0</v>
      </c>
      <c r="AG13" s="96" t="str">
        <f t="shared" ref="AG13:AG16" si="18">IF(O13="","0",O13)</f>
        <v>-</v>
      </c>
      <c r="AH13" s="96" t="str">
        <f t="shared" ref="AH13:AH16" si="19">IF(P13="","0",P13)</f>
        <v>0</v>
      </c>
      <c r="AI13" s="97"/>
      <c r="AJ13" s="97" t="str">
        <f>IF(B13="","",IF(B13=B13,1,IF(B13&gt;B13,3,0)))</f>
        <v/>
      </c>
      <c r="AK13" s="97" t="str">
        <f>IF(E13="","",IF(E13=G13,1,IF(E13&gt;G13,3,0)))</f>
        <v/>
      </c>
      <c r="AL13" s="97" t="str">
        <f>IF(H13="","",IF(H13=J13,1,IF(H13&gt;J13,3,0)))</f>
        <v/>
      </c>
      <c r="AM13" s="97" t="str">
        <f>IF(K13="","",IF(K13=M13,1,IF(K13&gt;M13,3,0)))</f>
        <v/>
      </c>
      <c r="AN13" s="97" t="str">
        <f>IF(N13="","",IF(N13=P13,1,IF(N13&gt;P13,3,0)))</f>
        <v/>
      </c>
      <c r="AO13" s="98">
        <f>SUM(AJ13:AN13)</f>
        <v>0</v>
      </c>
    </row>
    <row r="14" spans="1:41">
      <c r="A14" s="46" t="str">
        <f>E12</f>
        <v>清水二</v>
      </c>
      <c r="B14" s="42" t="str">
        <f>IF(G13="","",G13)</f>
        <v/>
      </c>
      <c r="C14" s="43" t="s">
        <v>40</v>
      </c>
      <c r="D14" s="77" t="str">
        <f>IF(E13="","",E13)</f>
        <v/>
      </c>
      <c r="E14" s="454"/>
      <c r="F14" s="455"/>
      <c r="G14" s="455"/>
      <c r="H14" s="78" t="str">
        <f>IF(要項!F67="","",要項!F67)</f>
        <v/>
      </c>
      <c r="I14" s="43" t="s">
        <v>40</v>
      </c>
      <c r="J14" s="77" t="str">
        <f>IF(要項!H67="","",要項!H67)</f>
        <v/>
      </c>
      <c r="K14" s="79" t="str">
        <f>IF(要項!Q65="","",要項!Q65)</f>
        <v/>
      </c>
      <c r="L14" s="43" t="s">
        <v>40</v>
      </c>
      <c r="M14" s="79" t="str">
        <f>IF(要項!S65="","",要項!S65)</f>
        <v/>
      </c>
      <c r="N14" s="78" t="str">
        <f>IF(要項!Q68="","",要項!Q68)</f>
        <v/>
      </c>
      <c r="O14" s="43" t="s">
        <v>40</v>
      </c>
      <c r="P14" s="80" t="str">
        <f>IF(要項!S68="","",要項!S68)</f>
        <v/>
      </c>
      <c r="Q14" s="102">
        <f>T14-V14+Z14-AB14+AC14-AE14+AF14-AH14</f>
        <v>0</v>
      </c>
      <c r="R14" s="46">
        <f>AO14</f>
        <v>0</v>
      </c>
      <c r="T14" s="96" t="str">
        <f>IF(B14="","0",B14)</f>
        <v>0</v>
      </c>
      <c r="U14" s="96" t="str">
        <f>IF(C14="","0",C14)</f>
        <v>-</v>
      </c>
      <c r="V14" s="96" t="str">
        <f>IF(D14="","0",D14)</f>
        <v>0</v>
      </c>
      <c r="W14" s="96"/>
      <c r="X14" s="96"/>
      <c r="Y14" s="96"/>
      <c r="Z14" s="96" t="str">
        <f t="shared" si="11"/>
        <v>0</v>
      </c>
      <c r="AA14" s="96" t="str">
        <f t="shared" si="12"/>
        <v>-</v>
      </c>
      <c r="AB14" s="96" t="str">
        <f t="shared" si="13"/>
        <v>0</v>
      </c>
      <c r="AC14" s="96" t="str">
        <f t="shared" si="14"/>
        <v>0</v>
      </c>
      <c r="AD14" s="96" t="str">
        <f t="shared" si="15"/>
        <v>-</v>
      </c>
      <c r="AE14" s="96" t="str">
        <f t="shared" si="16"/>
        <v>0</v>
      </c>
      <c r="AF14" s="96" t="str">
        <f t="shared" si="17"/>
        <v>0</v>
      </c>
      <c r="AG14" s="96" t="str">
        <f t="shared" si="18"/>
        <v>-</v>
      </c>
      <c r="AH14" s="96" t="str">
        <f t="shared" si="19"/>
        <v>0</v>
      </c>
      <c r="AI14" s="97"/>
      <c r="AJ14" s="43" t="str">
        <f>IF(B14="","",IF(B14=D14,1,IF(B14&gt;D14,3,0)))</f>
        <v/>
      </c>
      <c r="AK14" s="43" t="str">
        <f t="shared" ref="AK14:AK17" si="20">IF(E14="","",IF(E14=G14,1,IF(E14&gt;G14,3,0)))</f>
        <v/>
      </c>
      <c r="AL14" s="43" t="str">
        <f t="shared" ref="AL14:AL17" si="21">IF(H14="","",IF(H14=J14,1,IF(H14&gt;J14,3,0)))</f>
        <v/>
      </c>
      <c r="AM14" s="43" t="str">
        <f t="shared" ref="AM14:AM17" si="22">IF(K14="","",IF(K14=M14,1,IF(K14&gt;M14,3,0)))</f>
        <v/>
      </c>
      <c r="AN14" s="43" t="str">
        <f t="shared" ref="AN14:AN17" si="23">IF(N14="","",IF(N14=P14,1,IF(N14&gt;P14,3,0)))</f>
        <v/>
      </c>
      <c r="AO14" s="99">
        <f t="shared" ref="AO14:AO17" si="24">SUM(AJ14:AN14)</f>
        <v>0</v>
      </c>
    </row>
    <row r="15" spans="1:41">
      <c r="A15" s="72" t="str">
        <f>H12</f>
        <v>清水五</v>
      </c>
      <c r="B15" s="81" t="str">
        <f>IF(J13="","",J13)</f>
        <v/>
      </c>
      <c r="C15" s="60" t="s">
        <v>40</v>
      </c>
      <c r="D15" s="82" t="str">
        <f>IF(H13="","",H13)</f>
        <v/>
      </c>
      <c r="E15" s="60" t="str">
        <f>IF(J14="","",J14)</f>
        <v/>
      </c>
      <c r="F15" s="60" t="s">
        <v>40</v>
      </c>
      <c r="G15" s="60" t="str">
        <f>IF(H14="","",H14)</f>
        <v/>
      </c>
      <c r="H15" s="456"/>
      <c r="I15" s="457"/>
      <c r="J15" s="458"/>
      <c r="K15" s="60" t="str">
        <f>IF(要項!F65="","",要項!F65)</f>
        <v/>
      </c>
      <c r="L15" s="43" t="s">
        <v>40</v>
      </c>
      <c r="M15" s="60" t="str">
        <f>IF(要項!H65="","",要項!H65)</f>
        <v/>
      </c>
      <c r="N15" s="83" t="str">
        <f>IF(要項!Q66="","",要項!Q66)</f>
        <v/>
      </c>
      <c r="O15" s="43" t="s">
        <v>40</v>
      </c>
      <c r="P15" s="84" t="str">
        <f>IF(要項!S66="","",要項!S66)</f>
        <v/>
      </c>
      <c r="Q15" s="102">
        <f>W15-Y15+Z15-AB15+AC15-AE15+AF15-AH15</f>
        <v>0</v>
      </c>
      <c r="R15" s="46">
        <f>AO15</f>
        <v>0</v>
      </c>
      <c r="T15" s="96" t="str">
        <f t="shared" ref="T15:T17" si="25">IF(B15="","0",B15)</f>
        <v>0</v>
      </c>
      <c r="U15" s="96" t="str">
        <f t="shared" ref="U15:U17" si="26">IF(C15="","0",C15)</f>
        <v>-</v>
      </c>
      <c r="V15" s="96" t="str">
        <f t="shared" ref="V15:V17" si="27">IF(D15="","0",D15)</f>
        <v>0</v>
      </c>
      <c r="W15" s="96" t="str">
        <f t="shared" ref="W15:W17" si="28">IF(E15="","0",E15)</f>
        <v>0</v>
      </c>
      <c r="X15" s="96" t="str">
        <f t="shared" ref="X15:X17" si="29">IF(F15="","0",F15)</f>
        <v>-</v>
      </c>
      <c r="Y15" s="96" t="str">
        <f>IF(G15="","0",G15)</f>
        <v>0</v>
      </c>
      <c r="Z15" s="96"/>
      <c r="AA15" s="96"/>
      <c r="AB15" s="96"/>
      <c r="AC15" s="96" t="str">
        <f t="shared" si="14"/>
        <v>0</v>
      </c>
      <c r="AD15" s="96" t="str">
        <f t="shared" si="15"/>
        <v>-</v>
      </c>
      <c r="AE15" s="96" t="str">
        <f t="shared" si="16"/>
        <v>0</v>
      </c>
      <c r="AF15" s="96" t="str">
        <f t="shared" si="17"/>
        <v>0</v>
      </c>
      <c r="AG15" s="96" t="str">
        <f t="shared" si="18"/>
        <v>-</v>
      </c>
      <c r="AH15" s="96" t="str">
        <f t="shared" si="19"/>
        <v>0</v>
      </c>
      <c r="AI15" s="97"/>
      <c r="AJ15" s="97" t="str">
        <f t="shared" ref="AJ15:AJ17" si="30">IF(B15="","",IF(B15=D15,1,IF(B15&gt;D15,3,0)))</f>
        <v/>
      </c>
      <c r="AK15" s="97" t="str">
        <f t="shared" si="20"/>
        <v/>
      </c>
      <c r="AL15" s="97" t="str">
        <f t="shared" si="21"/>
        <v/>
      </c>
      <c r="AM15" s="97" t="str">
        <f t="shared" si="22"/>
        <v/>
      </c>
      <c r="AN15" s="97" t="str">
        <f t="shared" si="23"/>
        <v/>
      </c>
      <c r="AO15" s="100">
        <f t="shared" si="24"/>
        <v>0</v>
      </c>
    </row>
    <row r="16" spans="1:41">
      <c r="A16" s="46" t="str">
        <f>K12</f>
        <v>清水七</v>
      </c>
      <c r="B16" s="85" t="str">
        <f>IF(M13="","",M13)</f>
        <v/>
      </c>
      <c r="C16" s="79" t="s">
        <v>40</v>
      </c>
      <c r="D16" s="77" t="str">
        <f>IF(K13="","",K13)</f>
        <v/>
      </c>
      <c r="E16" s="79" t="str">
        <f>IF(M14="","",M14)</f>
        <v/>
      </c>
      <c r="F16" s="79" t="s">
        <v>40</v>
      </c>
      <c r="G16" s="79" t="str">
        <f>IF(K14="","",K14)</f>
        <v/>
      </c>
      <c r="H16" s="78" t="str">
        <f>IF(I15="","",I15)</f>
        <v/>
      </c>
      <c r="I16" s="43" t="s">
        <v>40</v>
      </c>
      <c r="J16" s="77" t="str">
        <f>IF(K15="","",K15)</f>
        <v/>
      </c>
      <c r="K16" s="455"/>
      <c r="L16" s="455"/>
      <c r="M16" s="455"/>
      <c r="N16" s="78" t="str">
        <f>IF(要項!F68="","",要項!F68)</f>
        <v/>
      </c>
      <c r="O16" s="43" t="s">
        <v>40</v>
      </c>
      <c r="P16" s="80" t="str">
        <f>IF(要項!H68="","",要項!H68)</f>
        <v/>
      </c>
      <c r="Q16" s="102">
        <f>W16-Y16+Z16-AB16+AC16-AE16+AF16-AH16</f>
        <v>0</v>
      </c>
      <c r="R16" s="46">
        <f>AO16</f>
        <v>0</v>
      </c>
      <c r="T16" s="96" t="str">
        <f t="shared" si="25"/>
        <v>0</v>
      </c>
      <c r="U16" s="96" t="str">
        <f t="shared" si="26"/>
        <v>-</v>
      </c>
      <c r="V16" s="96" t="str">
        <f t="shared" si="27"/>
        <v>0</v>
      </c>
      <c r="W16" s="96" t="str">
        <f t="shared" si="28"/>
        <v>0</v>
      </c>
      <c r="X16" s="96" t="str">
        <f t="shared" si="29"/>
        <v>-</v>
      </c>
      <c r="Y16" s="96" t="str">
        <f t="shared" ref="Y16:Y17" si="31">IF(G16="","0",G16)</f>
        <v>0</v>
      </c>
      <c r="Z16" s="96" t="str">
        <f t="shared" ref="Z16:Z17" si="32">IF(H16="","0",H16)</f>
        <v>0</v>
      </c>
      <c r="AA16" s="96" t="str">
        <f t="shared" ref="AA16:AA17" si="33">IF(I16="","0",I16)</f>
        <v>-</v>
      </c>
      <c r="AB16" s="96" t="str">
        <f>IF(J16="","0",J16)</f>
        <v>0</v>
      </c>
      <c r="AC16" s="96"/>
      <c r="AD16" s="96"/>
      <c r="AE16" s="96"/>
      <c r="AF16" s="96" t="str">
        <f t="shared" si="17"/>
        <v>0</v>
      </c>
      <c r="AG16" s="96" t="str">
        <f t="shared" si="18"/>
        <v>-</v>
      </c>
      <c r="AH16" s="96" t="str">
        <f t="shared" si="19"/>
        <v>0</v>
      </c>
      <c r="AI16" s="97"/>
      <c r="AJ16" s="43" t="str">
        <f t="shared" si="30"/>
        <v/>
      </c>
      <c r="AK16" s="43" t="str">
        <f t="shared" si="20"/>
        <v/>
      </c>
      <c r="AL16" s="43" t="str">
        <f t="shared" si="21"/>
        <v/>
      </c>
      <c r="AM16" s="43" t="str">
        <f t="shared" si="22"/>
        <v/>
      </c>
      <c r="AN16" s="43" t="str">
        <f t="shared" si="23"/>
        <v/>
      </c>
      <c r="AO16" s="99">
        <f t="shared" si="24"/>
        <v>0</v>
      </c>
    </row>
    <row r="17" spans="1:41" ht="21.75" thickBot="1">
      <c r="A17" s="52" t="str">
        <f>N12</f>
        <v>翔洋</v>
      </c>
      <c r="B17" s="86" t="str">
        <f>IF(P13="","",P13)</f>
        <v/>
      </c>
      <c r="C17" s="87" t="s">
        <v>40</v>
      </c>
      <c r="D17" s="88" t="str">
        <f>IF(N13="","",N13)</f>
        <v/>
      </c>
      <c r="E17" s="87" t="str">
        <f>IF(P14="","",P14)</f>
        <v/>
      </c>
      <c r="F17" s="87" t="s">
        <v>40</v>
      </c>
      <c r="G17" s="87" t="str">
        <f>IF(N14="","",N14)</f>
        <v/>
      </c>
      <c r="H17" s="89" t="str">
        <f>IF(P15="","",P15)</f>
        <v/>
      </c>
      <c r="I17" s="95" t="s">
        <v>40</v>
      </c>
      <c r="J17" s="88" t="str">
        <f>IF(N15="","",N15)</f>
        <v/>
      </c>
      <c r="K17" s="87" t="str">
        <f>IF(P16="","",P16)</f>
        <v/>
      </c>
      <c r="L17" s="87" t="s">
        <v>40</v>
      </c>
      <c r="M17" s="87" t="str">
        <f>IF(N16="","",N16)</f>
        <v/>
      </c>
      <c r="N17" s="451"/>
      <c r="O17" s="452"/>
      <c r="P17" s="453"/>
      <c r="Q17" s="52">
        <f>W17-Y17+Z17-AB17+AC17-AE17+AF17-AH17</f>
        <v>0</v>
      </c>
      <c r="R17" s="103">
        <f>AO17</f>
        <v>0</v>
      </c>
      <c r="T17" s="96" t="str">
        <f t="shared" si="25"/>
        <v>0</v>
      </c>
      <c r="U17" s="96" t="str">
        <f t="shared" si="26"/>
        <v>-</v>
      </c>
      <c r="V17" s="96" t="str">
        <f t="shared" si="27"/>
        <v>0</v>
      </c>
      <c r="W17" s="96" t="str">
        <f t="shared" si="28"/>
        <v>0</v>
      </c>
      <c r="X17" s="96" t="str">
        <f t="shared" si="29"/>
        <v>-</v>
      </c>
      <c r="Y17" s="96" t="str">
        <f t="shared" si="31"/>
        <v>0</v>
      </c>
      <c r="Z17" s="96" t="str">
        <f t="shared" si="32"/>
        <v>0</v>
      </c>
      <c r="AA17" s="96" t="str">
        <f t="shared" si="33"/>
        <v>-</v>
      </c>
      <c r="AB17" s="96" t="str">
        <f t="shared" ref="AB17" si="34">IF(J17="","0",J17)</f>
        <v>0</v>
      </c>
      <c r="AC17" s="96" t="str">
        <f t="shared" ref="AC17" si="35">IF(K17="","0",K17)</f>
        <v>0</v>
      </c>
      <c r="AD17" s="96" t="str">
        <f t="shared" ref="AD17" si="36">IF(L17="","0",L17)</f>
        <v>-</v>
      </c>
      <c r="AE17" s="96" t="str">
        <f t="shared" ref="AE17" si="37">IF(M17="","0",M17)</f>
        <v>0</v>
      </c>
      <c r="AF17" s="96"/>
      <c r="AG17" s="96"/>
      <c r="AH17" s="96"/>
      <c r="AI17" s="97"/>
      <c r="AJ17" s="43" t="str">
        <f t="shared" si="30"/>
        <v/>
      </c>
      <c r="AK17" s="43" t="str">
        <f t="shared" si="20"/>
        <v/>
      </c>
      <c r="AL17" s="43" t="str">
        <f t="shared" si="21"/>
        <v/>
      </c>
      <c r="AM17" s="43" t="str">
        <f t="shared" si="22"/>
        <v/>
      </c>
      <c r="AN17" s="43" t="str">
        <f t="shared" si="23"/>
        <v/>
      </c>
      <c r="AO17" s="99">
        <f t="shared" si="24"/>
        <v>0</v>
      </c>
    </row>
    <row r="18" spans="1:41">
      <c r="B18" s="61"/>
      <c r="C18" s="61"/>
      <c r="D18" s="61"/>
      <c r="E18" s="61"/>
      <c r="F18" s="59"/>
    </row>
    <row r="19" spans="1:41" ht="21.75" thickBot="1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62"/>
      <c r="R19" s="63"/>
    </row>
    <row r="20" spans="1:41" ht="21.75" thickBot="1">
      <c r="A20" s="40"/>
      <c r="B20" s="408" t="str">
        <f>要項!D52</f>
        <v>清水飯田</v>
      </c>
      <c r="C20" s="409"/>
      <c r="D20" s="410"/>
      <c r="E20" s="411" t="str">
        <f>要項!I52</f>
        <v>清水三</v>
      </c>
      <c r="F20" s="409"/>
      <c r="G20" s="410"/>
      <c r="H20" s="411" t="str">
        <f>要項!L52</f>
        <v>清水一</v>
      </c>
      <c r="I20" s="409"/>
      <c r="J20" s="410"/>
      <c r="K20" s="411" t="str">
        <f>要項!O52</f>
        <v>清水八</v>
      </c>
      <c r="L20" s="409"/>
      <c r="M20" s="410"/>
      <c r="N20" s="411" t="str">
        <f>要項!T52</f>
        <v>蒲原</v>
      </c>
      <c r="O20" s="409"/>
      <c r="P20" s="426"/>
      <c r="Q20" s="73" t="s">
        <v>38</v>
      </c>
      <c r="R20" s="41" t="s">
        <v>39</v>
      </c>
      <c r="AC20" s="53"/>
      <c r="AD20" s="53"/>
      <c r="AE20" s="53"/>
      <c r="AF20" s="53"/>
      <c r="AG20" s="53"/>
      <c r="AH20" s="53"/>
    </row>
    <row r="21" spans="1:41">
      <c r="A21" s="72" t="str">
        <f>B20</f>
        <v>清水飯田</v>
      </c>
      <c r="B21" s="439"/>
      <c r="C21" s="440"/>
      <c r="D21" s="441"/>
      <c r="E21" s="90" t="str">
        <f>IF(要項!F72="","",要項!F72)</f>
        <v/>
      </c>
      <c r="F21" s="91" t="s">
        <v>40</v>
      </c>
      <c r="G21" s="90" t="str">
        <f>IF(要項!H72="","",要項!H72)</f>
        <v/>
      </c>
      <c r="H21" s="92" t="str">
        <f>IF(要項!Q76="","",要項!Q76)</f>
        <v/>
      </c>
      <c r="I21" s="91" t="s">
        <v>40</v>
      </c>
      <c r="J21" s="93" t="str">
        <f>IF(要項!S76="","",要項!S76)</f>
        <v/>
      </c>
      <c r="K21" s="90" t="str">
        <f>IF(要項!Q74="","",要項!Q74)</f>
        <v/>
      </c>
      <c r="L21" s="91" t="s">
        <v>40</v>
      </c>
      <c r="M21" s="90" t="str">
        <f>IF(要項!S74="","",要項!S74)</f>
        <v/>
      </c>
      <c r="N21" s="92" t="str">
        <f>IF(要項!F74="","",要項!F74)</f>
        <v/>
      </c>
      <c r="O21" s="91" t="s">
        <v>40</v>
      </c>
      <c r="P21" s="94" t="str">
        <f>IF(要項!H74="","",要項!H74)</f>
        <v/>
      </c>
      <c r="Q21" s="101">
        <f>W21-Y21+Z21-AB21+AC21-AE21+AF21-AH21</f>
        <v>0</v>
      </c>
      <c r="R21" s="102">
        <f>AO21</f>
        <v>0</v>
      </c>
      <c r="T21" s="96"/>
      <c r="U21" s="96"/>
      <c r="V21" s="96"/>
      <c r="W21" s="96" t="str">
        <f t="shared" ref="W21" si="38">IF(E21="","0",E21)</f>
        <v>0</v>
      </c>
      <c r="X21" s="96" t="str">
        <f t="shared" ref="X21" si="39">IF(F21="","0",F21)</f>
        <v>-</v>
      </c>
      <c r="Y21" s="96" t="str">
        <f t="shared" ref="Y21" si="40">IF(G21="","0",G21)</f>
        <v>0</v>
      </c>
      <c r="Z21" s="96" t="str">
        <f t="shared" ref="Z21:Z22" si="41">IF(H21="","0",H21)</f>
        <v>0</v>
      </c>
      <c r="AA21" s="96" t="str">
        <f t="shared" ref="AA21:AA22" si="42">IF(I21="","0",I21)</f>
        <v>-</v>
      </c>
      <c r="AB21" s="96" t="str">
        <f t="shared" ref="AB21:AB22" si="43">IF(J21="","0",J21)</f>
        <v>0</v>
      </c>
      <c r="AC21" s="96" t="str">
        <f t="shared" ref="AC21:AC23" si="44">IF(K21="","0",K21)</f>
        <v>0</v>
      </c>
      <c r="AD21" s="96" t="str">
        <f t="shared" ref="AD21:AD23" si="45">IF(L21="","0",L21)</f>
        <v>-</v>
      </c>
      <c r="AE21" s="96" t="str">
        <f t="shared" ref="AE21:AE23" si="46">IF(M21="","0",M21)</f>
        <v>0</v>
      </c>
      <c r="AF21" s="96" t="str">
        <f t="shared" ref="AF21:AF24" si="47">IF(N21="","0",N21)</f>
        <v>0</v>
      </c>
      <c r="AG21" s="96" t="str">
        <f t="shared" ref="AG21:AG24" si="48">IF(O21="","0",O21)</f>
        <v>-</v>
      </c>
      <c r="AH21" s="96" t="str">
        <f t="shared" ref="AH21:AH24" si="49">IF(P21="","0",P21)</f>
        <v>0</v>
      </c>
      <c r="AI21" s="97"/>
      <c r="AJ21" s="97" t="str">
        <f>IF(B21="","",IF(B21=B21,1,IF(B21&gt;B21,3,0)))</f>
        <v/>
      </c>
      <c r="AK21" s="97" t="str">
        <f>IF(E21="","",IF(E21=G21,1,IF(E21&gt;G21,3,0)))</f>
        <v/>
      </c>
      <c r="AL21" s="97" t="str">
        <f>IF(H21="","",IF(H21=J21,1,IF(H21&gt;J21,3,0)))</f>
        <v/>
      </c>
      <c r="AM21" s="97" t="str">
        <f>IF(K21="","",IF(K21=M21,1,IF(K21&gt;M21,3,0)))</f>
        <v/>
      </c>
      <c r="AN21" s="97" t="str">
        <f>IF(N21="","",IF(N21=P21,1,IF(N21&gt;P21,3,0)))</f>
        <v/>
      </c>
      <c r="AO21" s="98">
        <f>SUM(AJ21:AN21)</f>
        <v>0</v>
      </c>
    </row>
    <row r="22" spans="1:41">
      <c r="A22" s="46" t="str">
        <f>E20</f>
        <v>清水三</v>
      </c>
      <c r="B22" s="42" t="str">
        <f>IF(G21="","",G21)</f>
        <v/>
      </c>
      <c r="C22" s="43" t="s">
        <v>40</v>
      </c>
      <c r="D22" s="77" t="str">
        <f>IF(E21="","",E21)</f>
        <v/>
      </c>
      <c r="E22" s="454"/>
      <c r="F22" s="455"/>
      <c r="G22" s="455"/>
      <c r="H22" s="78" t="str">
        <f>IF(要項!F75="","",要項!F75)</f>
        <v/>
      </c>
      <c r="I22" s="43" t="s">
        <v>40</v>
      </c>
      <c r="J22" s="77" t="str">
        <f>IF(要項!H75="","",要項!H75)</f>
        <v/>
      </c>
      <c r="K22" s="79" t="str">
        <f>IF(要項!Q72="","",要項!Q72)</f>
        <v/>
      </c>
      <c r="L22" s="43" t="s">
        <v>40</v>
      </c>
      <c r="M22" s="79" t="str">
        <f>IF(要項!S72="","",要項!S72)</f>
        <v/>
      </c>
      <c r="N22" s="78" t="str">
        <f>IF(要項!Q75="","",要項!Q75)</f>
        <v/>
      </c>
      <c r="O22" s="43" t="s">
        <v>40</v>
      </c>
      <c r="P22" s="80" t="str">
        <f>IF(要項!S75="","",要項!S75)</f>
        <v/>
      </c>
      <c r="Q22" s="102">
        <f>T22-V22+Z22-AB22+AC22-AE22+AF22-AH22</f>
        <v>0</v>
      </c>
      <c r="R22" s="46">
        <f>AO22</f>
        <v>0</v>
      </c>
      <c r="T22" s="96" t="str">
        <f>IF(B22="","0",B22)</f>
        <v>0</v>
      </c>
      <c r="U22" s="96" t="str">
        <f>IF(C22="","0",C22)</f>
        <v>-</v>
      </c>
      <c r="V22" s="96" t="str">
        <f>IF(D22="","0",D22)</f>
        <v>0</v>
      </c>
      <c r="W22" s="96"/>
      <c r="X22" s="96"/>
      <c r="Y22" s="96"/>
      <c r="Z22" s="96" t="str">
        <f t="shared" si="41"/>
        <v>0</v>
      </c>
      <c r="AA22" s="96" t="str">
        <f t="shared" si="42"/>
        <v>-</v>
      </c>
      <c r="AB22" s="96" t="str">
        <f t="shared" si="43"/>
        <v>0</v>
      </c>
      <c r="AC22" s="96" t="str">
        <f t="shared" si="44"/>
        <v>0</v>
      </c>
      <c r="AD22" s="96" t="str">
        <f t="shared" si="45"/>
        <v>-</v>
      </c>
      <c r="AE22" s="96" t="str">
        <f t="shared" si="46"/>
        <v>0</v>
      </c>
      <c r="AF22" s="96" t="str">
        <f t="shared" si="47"/>
        <v>0</v>
      </c>
      <c r="AG22" s="96" t="str">
        <f t="shared" si="48"/>
        <v>-</v>
      </c>
      <c r="AH22" s="96" t="str">
        <f t="shared" si="49"/>
        <v>0</v>
      </c>
      <c r="AI22" s="97"/>
      <c r="AJ22" s="43" t="str">
        <f>IF(B22="","",IF(B22=D22,1,IF(B22&gt;D22,3,0)))</f>
        <v/>
      </c>
      <c r="AK22" s="43" t="str">
        <f t="shared" ref="AK22:AK25" si="50">IF(E22="","",IF(E22=G22,1,IF(E22&gt;G22,3,0)))</f>
        <v/>
      </c>
      <c r="AL22" s="43" t="str">
        <f t="shared" ref="AL22:AL25" si="51">IF(H22="","",IF(H22=J22,1,IF(H22&gt;J22,3,0)))</f>
        <v/>
      </c>
      <c r="AM22" s="43" t="str">
        <f t="shared" ref="AM22:AM25" si="52">IF(K22="","",IF(K22=M22,1,IF(K22&gt;M22,3,0)))</f>
        <v/>
      </c>
      <c r="AN22" s="43" t="str">
        <f t="shared" ref="AN22:AN25" si="53">IF(N22="","",IF(N22=P22,1,IF(N22&gt;P22,3,0)))</f>
        <v/>
      </c>
      <c r="AO22" s="99">
        <f t="shared" ref="AO22:AO25" si="54">SUM(AJ22:AN22)</f>
        <v>0</v>
      </c>
    </row>
    <row r="23" spans="1:41">
      <c r="A23" s="72" t="str">
        <f>H20</f>
        <v>清水一</v>
      </c>
      <c r="B23" s="81" t="str">
        <f>IF(J21="","",J21)</f>
        <v/>
      </c>
      <c r="C23" s="60" t="s">
        <v>40</v>
      </c>
      <c r="D23" s="82" t="str">
        <f>IF(H21="","",H21)</f>
        <v/>
      </c>
      <c r="E23" s="60" t="str">
        <f>IF(J22="","",J22)</f>
        <v/>
      </c>
      <c r="F23" s="60" t="s">
        <v>40</v>
      </c>
      <c r="G23" s="60" t="str">
        <f>IF(H22="","",H22)</f>
        <v/>
      </c>
      <c r="H23" s="456"/>
      <c r="I23" s="457"/>
      <c r="J23" s="458"/>
      <c r="K23" s="60" t="str">
        <f>IF(要項!F73="","",要項!F73)</f>
        <v/>
      </c>
      <c r="L23" s="43" t="s">
        <v>40</v>
      </c>
      <c r="M23" s="60" t="str">
        <f>IF(要項!H73="","",要項!H73)</f>
        <v/>
      </c>
      <c r="N23" s="83" t="str">
        <f>IF(要項!Q73="","",要項!Q73)</f>
        <v/>
      </c>
      <c r="O23" s="43" t="s">
        <v>40</v>
      </c>
      <c r="P23" s="84" t="str">
        <f>IF(要項!S73="","",要項!S73)</f>
        <v/>
      </c>
      <c r="Q23" s="102">
        <f>W23-Y23+Z23-AB23+AC23-AE23+AF23-AH23</f>
        <v>0</v>
      </c>
      <c r="R23" s="46">
        <f>AO23</f>
        <v>0</v>
      </c>
      <c r="T23" s="96" t="str">
        <f t="shared" ref="T23:T25" si="55">IF(B23="","0",B23)</f>
        <v>0</v>
      </c>
      <c r="U23" s="96" t="str">
        <f t="shared" ref="U23:U25" si="56">IF(C23="","0",C23)</f>
        <v>-</v>
      </c>
      <c r="V23" s="96" t="str">
        <f t="shared" ref="V23:V25" si="57">IF(D23="","0",D23)</f>
        <v>0</v>
      </c>
      <c r="W23" s="96" t="str">
        <f t="shared" ref="W23:W25" si="58">IF(E23="","0",E23)</f>
        <v>0</v>
      </c>
      <c r="X23" s="96" t="str">
        <f t="shared" ref="X23:X25" si="59">IF(F23="","0",F23)</f>
        <v>-</v>
      </c>
      <c r="Y23" s="96" t="str">
        <f>IF(G23="","0",G23)</f>
        <v>0</v>
      </c>
      <c r="Z23" s="96"/>
      <c r="AA23" s="96"/>
      <c r="AB23" s="96"/>
      <c r="AC23" s="96" t="str">
        <f t="shared" si="44"/>
        <v>0</v>
      </c>
      <c r="AD23" s="96" t="str">
        <f t="shared" si="45"/>
        <v>-</v>
      </c>
      <c r="AE23" s="96" t="str">
        <f t="shared" si="46"/>
        <v>0</v>
      </c>
      <c r="AF23" s="96" t="str">
        <f t="shared" si="47"/>
        <v>0</v>
      </c>
      <c r="AG23" s="96" t="str">
        <f t="shared" si="48"/>
        <v>-</v>
      </c>
      <c r="AH23" s="96" t="str">
        <f t="shared" si="49"/>
        <v>0</v>
      </c>
      <c r="AI23" s="97"/>
      <c r="AJ23" s="97" t="str">
        <f t="shared" ref="AJ23:AJ25" si="60">IF(B23="","",IF(B23=D23,1,IF(B23&gt;D23,3,0)))</f>
        <v/>
      </c>
      <c r="AK23" s="97" t="str">
        <f t="shared" si="50"/>
        <v/>
      </c>
      <c r="AL23" s="97" t="str">
        <f t="shared" si="51"/>
        <v/>
      </c>
      <c r="AM23" s="97" t="str">
        <f t="shared" si="52"/>
        <v/>
      </c>
      <c r="AN23" s="97" t="str">
        <f t="shared" si="53"/>
        <v/>
      </c>
      <c r="AO23" s="100">
        <f t="shared" si="54"/>
        <v>0</v>
      </c>
    </row>
    <row r="24" spans="1:41">
      <c r="A24" s="46" t="str">
        <f>K20</f>
        <v>清水八</v>
      </c>
      <c r="B24" s="85" t="str">
        <f>IF(M21="","",M21)</f>
        <v/>
      </c>
      <c r="C24" s="79" t="s">
        <v>40</v>
      </c>
      <c r="D24" s="77" t="str">
        <f>IF(K21="","",K21)</f>
        <v/>
      </c>
      <c r="E24" s="79" t="str">
        <f>IF(M22="","",M22)</f>
        <v/>
      </c>
      <c r="F24" s="79" t="s">
        <v>40</v>
      </c>
      <c r="G24" s="79" t="str">
        <f>IF(K22="","",K22)</f>
        <v/>
      </c>
      <c r="H24" s="78" t="str">
        <f>IF(I23="","",I23)</f>
        <v/>
      </c>
      <c r="I24" s="43" t="s">
        <v>40</v>
      </c>
      <c r="J24" s="77" t="str">
        <f>IF(K23="","",K23)</f>
        <v/>
      </c>
      <c r="K24" s="455"/>
      <c r="L24" s="455"/>
      <c r="M24" s="455"/>
      <c r="N24" s="78" t="str">
        <f>IF(要項!F76="","",要項!F76)</f>
        <v/>
      </c>
      <c r="O24" s="43" t="s">
        <v>40</v>
      </c>
      <c r="P24" s="80" t="str">
        <f>IF(要項!H76="","",要項!H76)</f>
        <v/>
      </c>
      <c r="Q24" s="102">
        <f>W24-Y24+Z24-AB24+AC24-AE24+AF24-AH24</f>
        <v>0</v>
      </c>
      <c r="R24" s="46">
        <f>AO24</f>
        <v>0</v>
      </c>
      <c r="T24" s="96" t="str">
        <f t="shared" si="55"/>
        <v>0</v>
      </c>
      <c r="U24" s="96" t="str">
        <f t="shared" si="56"/>
        <v>-</v>
      </c>
      <c r="V24" s="96" t="str">
        <f t="shared" si="57"/>
        <v>0</v>
      </c>
      <c r="W24" s="96" t="str">
        <f t="shared" si="58"/>
        <v>0</v>
      </c>
      <c r="X24" s="96" t="str">
        <f t="shared" si="59"/>
        <v>-</v>
      </c>
      <c r="Y24" s="96" t="str">
        <f t="shared" ref="Y24:Y25" si="61">IF(G24="","0",G24)</f>
        <v>0</v>
      </c>
      <c r="Z24" s="96" t="str">
        <f t="shared" ref="Z24:Z25" si="62">IF(H24="","0",H24)</f>
        <v>0</v>
      </c>
      <c r="AA24" s="96" t="str">
        <f t="shared" ref="AA24:AA25" si="63">IF(I24="","0",I24)</f>
        <v>-</v>
      </c>
      <c r="AB24" s="96" t="str">
        <f>IF(J24="","0",J24)</f>
        <v>0</v>
      </c>
      <c r="AC24" s="96"/>
      <c r="AD24" s="96"/>
      <c r="AE24" s="96"/>
      <c r="AF24" s="96" t="str">
        <f t="shared" si="47"/>
        <v>0</v>
      </c>
      <c r="AG24" s="96" t="str">
        <f t="shared" si="48"/>
        <v>-</v>
      </c>
      <c r="AH24" s="96" t="str">
        <f t="shared" si="49"/>
        <v>0</v>
      </c>
      <c r="AI24" s="97"/>
      <c r="AJ24" s="43" t="str">
        <f t="shared" si="60"/>
        <v/>
      </c>
      <c r="AK24" s="43" t="str">
        <f t="shared" si="50"/>
        <v/>
      </c>
      <c r="AL24" s="43" t="str">
        <f t="shared" si="51"/>
        <v/>
      </c>
      <c r="AM24" s="43" t="str">
        <f t="shared" si="52"/>
        <v/>
      </c>
      <c r="AN24" s="43" t="str">
        <f t="shared" si="53"/>
        <v/>
      </c>
      <c r="AO24" s="99">
        <f t="shared" si="54"/>
        <v>0</v>
      </c>
    </row>
    <row r="25" spans="1:41" ht="21.75" thickBot="1">
      <c r="A25" s="52" t="str">
        <f>N20</f>
        <v>蒲原</v>
      </c>
      <c r="B25" s="86" t="str">
        <f>IF(P21="","",P21)</f>
        <v/>
      </c>
      <c r="C25" s="87" t="s">
        <v>40</v>
      </c>
      <c r="D25" s="88" t="str">
        <f>IF(N21="","",N21)</f>
        <v/>
      </c>
      <c r="E25" s="87" t="str">
        <f>IF(P22="","",P22)</f>
        <v/>
      </c>
      <c r="F25" s="87" t="s">
        <v>40</v>
      </c>
      <c r="G25" s="87" t="str">
        <f>IF(N22="","",N22)</f>
        <v/>
      </c>
      <c r="H25" s="89" t="str">
        <f>IF(P23="","",P23)</f>
        <v/>
      </c>
      <c r="I25" s="95" t="s">
        <v>40</v>
      </c>
      <c r="J25" s="88" t="str">
        <f>IF(N23="","",N23)</f>
        <v/>
      </c>
      <c r="K25" s="87" t="str">
        <f>IF(P24="","",P24)</f>
        <v/>
      </c>
      <c r="L25" s="87" t="s">
        <v>40</v>
      </c>
      <c r="M25" s="87" t="str">
        <f>IF(N24="","",N24)</f>
        <v/>
      </c>
      <c r="N25" s="451"/>
      <c r="O25" s="452"/>
      <c r="P25" s="453"/>
      <c r="Q25" s="52">
        <f>W25-Y25+Z25-AB25+AC25-AE25+AF25-AH25</f>
        <v>0</v>
      </c>
      <c r="R25" s="103">
        <f>AO25</f>
        <v>0</v>
      </c>
      <c r="T25" s="96" t="str">
        <f t="shared" si="55"/>
        <v>0</v>
      </c>
      <c r="U25" s="96" t="str">
        <f t="shared" si="56"/>
        <v>-</v>
      </c>
      <c r="V25" s="96" t="str">
        <f t="shared" si="57"/>
        <v>0</v>
      </c>
      <c r="W25" s="96" t="str">
        <f t="shared" si="58"/>
        <v>0</v>
      </c>
      <c r="X25" s="96" t="str">
        <f t="shared" si="59"/>
        <v>-</v>
      </c>
      <c r="Y25" s="96" t="str">
        <f t="shared" si="61"/>
        <v>0</v>
      </c>
      <c r="Z25" s="96" t="str">
        <f t="shared" si="62"/>
        <v>0</v>
      </c>
      <c r="AA25" s="96" t="str">
        <f t="shared" si="63"/>
        <v>-</v>
      </c>
      <c r="AB25" s="96" t="str">
        <f t="shared" ref="AB25" si="64">IF(J25="","0",J25)</f>
        <v>0</v>
      </c>
      <c r="AC25" s="96" t="str">
        <f t="shared" ref="AC25" si="65">IF(K25="","0",K25)</f>
        <v>0</v>
      </c>
      <c r="AD25" s="96" t="str">
        <f t="shared" ref="AD25" si="66">IF(L25="","0",L25)</f>
        <v>-</v>
      </c>
      <c r="AE25" s="96" t="str">
        <f t="shared" ref="AE25" si="67">IF(M25="","0",M25)</f>
        <v>0</v>
      </c>
      <c r="AF25" s="96"/>
      <c r="AG25" s="96"/>
      <c r="AH25" s="96"/>
      <c r="AI25" s="97"/>
      <c r="AJ25" s="43" t="str">
        <f t="shared" si="60"/>
        <v/>
      </c>
      <c r="AK25" s="43" t="str">
        <f t="shared" si="50"/>
        <v/>
      </c>
      <c r="AL25" s="43" t="str">
        <f t="shared" si="51"/>
        <v/>
      </c>
      <c r="AM25" s="43" t="str">
        <f t="shared" si="52"/>
        <v/>
      </c>
      <c r="AN25" s="43" t="str">
        <f t="shared" si="53"/>
        <v/>
      </c>
      <c r="AO25" s="99">
        <f t="shared" si="54"/>
        <v>0</v>
      </c>
    </row>
    <row r="26" spans="1:41">
      <c r="A26" s="55"/>
      <c r="B26" s="55"/>
      <c r="C26" s="55"/>
    </row>
    <row r="27" spans="1:41" ht="39.950000000000003" customHeight="1">
      <c r="A27" s="104" t="s">
        <v>41</v>
      </c>
      <c r="B27" s="104"/>
      <c r="C27" s="104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55"/>
      <c r="O27" s="55"/>
      <c r="P27" s="55"/>
      <c r="Q27" s="55"/>
      <c r="R27" s="55"/>
    </row>
    <row r="28" spans="1:41" ht="39.950000000000003" customHeight="1">
      <c r="A28" s="104" t="s">
        <v>42</v>
      </c>
      <c r="B28" s="104"/>
      <c r="C28" s="104"/>
      <c r="D28" s="104"/>
      <c r="E28" s="428" t="str">
        <f>要項!H78</f>
        <v>（Ｄ１）</v>
      </c>
      <c r="F28" s="428"/>
      <c r="G28" s="428"/>
      <c r="H28" s="104"/>
      <c r="I28" s="428" t="s">
        <v>43</v>
      </c>
      <c r="J28" s="428"/>
      <c r="K28" s="428" t="str">
        <f>要項!M78</f>
        <v>（Ｅ３）</v>
      </c>
      <c r="L28" s="428"/>
      <c r="M28" s="428"/>
      <c r="N28" s="55"/>
      <c r="O28" s="55"/>
      <c r="P28" s="55"/>
      <c r="Q28" s="55"/>
      <c r="R28" s="55"/>
    </row>
    <row r="29" spans="1:41" ht="39.950000000000003" customHeight="1">
      <c r="A29" s="104" t="s">
        <v>44</v>
      </c>
      <c r="B29" s="104"/>
      <c r="C29" s="104"/>
      <c r="D29" s="104"/>
      <c r="E29" s="428" t="str">
        <f>要項!H79</f>
        <v>（Ｅ１）</v>
      </c>
      <c r="F29" s="428"/>
      <c r="G29" s="428"/>
      <c r="H29" s="104"/>
      <c r="I29" s="428" t="s">
        <v>43</v>
      </c>
      <c r="J29" s="428"/>
      <c r="K29" s="428" t="str">
        <f>要項!M79</f>
        <v>（Ｄ２）</v>
      </c>
      <c r="L29" s="428"/>
      <c r="M29" s="428"/>
      <c r="N29" s="55"/>
      <c r="O29" s="55"/>
      <c r="P29" s="55"/>
      <c r="Q29" s="55"/>
      <c r="R29" s="55"/>
    </row>
    <row r="30" spans="1:41" ht="39.950000000000003" customHeight="1">
      <c r="A30" s="104" t="s">
        <v>45</v>
      </c>
      <c r="B30" s="104"/>
      <c r="C30" s="104"/>
      <c r="D30" s="104"/>
      <c r="E30" s="428" t="str">
        <f>要項!H80</f>
        <v>（Ｅ２）</v>
      </c>
      <c r="F30" s="428"/>
      <c r="G30" s="428"/>
      <c r="H30" s="104"/>
      <c r="I30" s="428" t="s">
        <v>43</v>
      </c>
      <c r="J30" s="428"/>
      <c r="K30" s="428" t="str">
        <f>要項!M80</f>
        <v>（Ｄ３）</v>
      </c>
      <c r="L30" s="428"/>
      <c r="M30" s="428"/>
      <c r="N30" s="55"/>
      <c r="O30" s="55"/>
      <c r="P30" s="55"/>
      <c r="Q30" s="55"/>
      <c r="R30" s="55"/>
    </row>
    <row r="31" spans="1:4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</row>
    <row r="32" spans="1:4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</row>
    <row r="33" spans="1:33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4"/>
      <c r="N33" s="54"/>
      <c r="O33" s="54"/>
      <c r="P33" s="54"/>
      <c r="Q33" s="54"/>
      <c r="R33" s="55"/>
    </row>
    <row r="34" spans="1:33" ht="21.75" thickBot="1">
      <c r="A34" s="114" t="s">
        <v>53</v>
      </c>
      <c r="B34" s="10"/>
      <c r="C34" s="10"/>
      <c r="D34" s="14" t="str">
        <f>要項!E82</f>
        <v>（　４月　２２日　会場：　未定　　）</v>
      </c>
      <c r="E34" s="14"/>
      <c r="F34" s="14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33" ht="21.75" thickBot="1">
      <c r="A35" s="36"/>
      <c r="B35" s="260">
        <v>1</v>
      </c>
      <c r="C35" s="261"/>
      <c r="D35" s="261"/>
      <c r="E35" s="262"/>
      <c r="F35" s="343">
        <v>2</v>
      </c>
      <c r="G35" s="261"/>
      <c r="H35" s="261"/>
      <c r="I35" s="262"/>
      <c r="J35" s="343">
        <v>3</v>
      </c>
      <c r="K35" s="261"/>
      <c r="L35" s="261"/>
      <c r="M35" s="344"/>
    </row>
    <row r="36" spans="1:33">
      <c r="A36" s="106" t="s">
        <v>16</v>
      </c>
      <c r="B36" s="430" t="str">
        <f>要項!E84</f>
        <v>（Ｄ１）</v>
      </c>
      <c r="C36" s="289"/>
      <c r="D36" s="289"/>
      <c r="E36" s="290"/>
      <c r="F36" s="288" t="str">
        <f>要項!K84</f>
        <v>（Ｄ２）</v>
      </c>
      <c r="G36" s="289"/>
      <c r="H36" s="289"/>
      <c r="I36" s="290"/>
      <c r="J36" s="288" t="str">
        <f>要項!O84</f>
        <v>（Ｄ３）</v>
      </c>
      <c r="K36" s="289"/>
      <c r="L36" s="289"/>
      <c r="M36" s="432"/>
    </row>
    <row r="37" spans="1:33" ht="21.75" thickBot="1">
      <c r="A37" s="107" t="s">
        <v>17</v>
      </c>
      <c r="B37" s="431" t="str">
        <f>要項!E85</f>
        <v>（Ｅ１）</v>
      </c>
      <c r="C37" s="361"/>
      <c r="D37" s="361"/>
      <c r="E37" s="342"/>
      <c r="F37" s="360" t="str">
        <f>要項!K85</f>
        <v>（Ｅ２）</v>
      </c>
      <c r="G37" s="361"/>
      <c r="H37" s="361"/>
      <c r="I37" s="342"/>
      <c r="J37" s="360" t="str">
        <f>要項!O85</f>
        <v>（Ｅ３）</v>
      </c>
      <c r="K37" s="361"/>
      <c r="L37" s="361"/>
      <c r="M37" s="429"/>
    </row>
    <row r="38" spans="1:33" ht="1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64"/>
      <c r="N38" s="64"/>
      <c r="O38" s="65"/>
      <c r="P38" s="65"/>
    </row>
    <row r="39" spans="1:33" ht="24.95" customHeight="1" thickBot="1">
      <c r="A39" s="108" t="s">
        <v>46</v>
      </c>
      <c r="B39" s="108"/>
      <c r="C39" s="108"/>
      <c r="D39" s="97"/>
      <c r="E39" s="97"/>
      <c r="F39" s="97"/>
      <c r="G39" s="97"/>
      <c r="H39" s="97"/>
      <c r="I39" s="97"/>
      <c r="J39" s="97"/>
      <c r="K39" s="97"/>
      <c r="L39" s="97"/>
      <c r="M39" s="109"/>
      <c r="N39" s="109"/>
      <c r="O39" s="109"/>
      <c r="P39" s="109"/>
    </row>
    <row r="40" spans="1:33" ht="21.75" thickBot="1">
      <c r="A40" s="405"/>
      <c r="B40" s="406"/>
      <c r="C40" s="411"/>
      <c r="D40" s="408" t="str">
        <f>B36</f>
        <v>（Ｄ１）</v>
      </c>
      <c r="E40" s="409"/>
      <c r="F40" s="410"/>
      <c r="G40" s="409" t="str">
        <f>F36</f>
        <v>（Ｄ２）</v>
      </c>
      <c r="H40" s="409"/>
      <c r="I40" s="409"/>
      <c r="J40" s="411" t="str">
        <f>J36</f>
        <v>（Ｄ３）</v>
      </c>
      <c r="K40" s="409"/>
      <c r="L40" s="426"/>
      <c r="M40" s="427" t="s">
        <v>38</v>
      </c>
      <c r="N40" s="413"/>
      <c r="O40" s="419" t="s">
        <v>39</v>
      </c>
      <c r="P40" s="420"/>
    </row>
    <row r="41" spans="1:33">
      <c r="A41" s="395" t="str">
        <f>D40</f>
        <v>（Ｄ１）</v>
      </c>
      <c r="B41" s="396"/>
      <c r="C41" s="421"/>
      <c r="D41" s="422"/>
      <c r="E41" s="423"/>
      <c r="F41" s="424"/>
      <c r="G41" s="48" t="str">
        <f>IF(要項!J88="","",要項!J88)</f>
        <v/>
      </c>
      <c r="H41" s="48" t="s">
        <v>49</v>
      </c>
      <c r="I41" s="48" t="str">
        <f>IF(要項!L88="","",要項!L88)</f>
        <v/>
      </c>
      <c r="J41" s="49" t="str">
        <f>IF(要項!J90="","",要項!J90)</f>
        <v/>
      </c>
      <c r="K41" s="48" t="s">
        <v>49</v>
      </c>
      <c r="L41" s="50" t="str">
        <f>IF(要項!L90="","",要項!L90)</f>
        <v/>
      </c>
      <c r="M41" s="425">
        <f>T41-V41+W41-Y41+Z41-AB41</f>
        <v>0</v>
      </c>
      <c r="N41" s="402"/>
      <c r="O41" s="403">
        <f>AG41</f>
        <v>0</v>
      </c>
      <c r="P41" s="404"/>
      <c r="T41" s="96"/>
      <c r="U41" s="96"/>
      <c r="V41" s="96"/>
      <c r="W41" s="96" t="str">
        <f>IF(G41="","0",G41)</f>
        <v>0</v>
      </c>
      <c r="X41" s="96" t="str">
        <f t="shared" ref="X41:AB42" si="68">IF(H41="","0",H41)</f>
        <v>-</v>
      </c>
      <c r="Y41" s="96" t="str">
        <f t="shared" si="68"/>
        <v>0</v>
      </c>
      <c r="Z41" s="96" t="str">
        <f t="shared" si="68"/>
        <v>0</v>
      </c>
      <c r="AA41" s="96" t="str">
        <f t="shared" si="68"/>
        <v>-</v>
      </c>
      <c r="AB41" s="96" t="str">
        <f t="shared" si="68"/>
        <v>0</v>
      </c>
      <c r="AC41" s="97"/>
      <c r="AD41" s="75" t="str">
        <f>IF(D41="","",IF(D41=F41,1,IF(D41&gt;F41,3,0)))</f>
        <v/>
      </c>
      <c r="AE41" s="75" t="str">
        <f>IF(G41="","",IF(G41=I41,1,IF(G41&gt;I41,3,0)))</f>
        <v/>
      </c>
      <c r="AF41" s="75" t="str">
        <f>IF(J41="","",IF(J41=L41,1,IF(J41&gt;L41,3,0)))</f>
        <v/>
      </c>
      <c r="AG41" s="99">
        <f>SUM(AD41:AF41)</f>
        <v>0</v>
      </c>
    </row>
    <row r="42" spans="1:33">
      <c r="A42" s="377" t="str">
        <f>G40</f>
        <v>（Ｄ２）</v>
      </c>
      <c r="B42" s="378"/>
      <c r="C42" s="414"/>
      <c r="D42" s="42" t="str">
        <f>I41</f>
        <v/>
      </c>
      <c r="E42" s="43" t="s">
        <v>40</v>
      </c>
      <c r="F42" s="43" t="str">
        <f>G41</f>
        <v/>
      </c>
      <c r="G42" s="380"/>
      <c r="H42" s="381"/>
      <c r="I42" s="381"/>
      <c r="J42" s="44" t="str">
        <f>IF(要項!J91="","",要項!J92)</f>
        <v/>
      </c>
      <c r="K42" s="43" t="s">
        <v>49</v>
      </c>
      <c r="L42" s="45" t="str">
        <f>IF(要項!L91="","",要項!L92)</f>
        <v/>
      </c>
      <c r="M42" s="415">
        <f t="shared" ref="M42:M43" si="69">T42-V42+W42-Y42+Z42-AB42</f>
        <v>0</v>
      </c>
      <c r="N42" s="383"/>
      <c r="O42" s="384">
        <f>AG42</f>
        <v>0</v>
      </c>
      <c r="P42" s="385"/>
      <c r="T42" s="76" t="str">
        <f>IF(D42="","0",D42)</f>
        <v>0</v>
      </c>
      <c r="U42" s="76" t="str">
        <f t="shared" ref="U42:Y43" si="70">IF(E42="","0",E42)</f>
        <v>-</v>
      </c>
      <c r="V42" s="76" t="str">
        <f t="shared" si="70"/>
        <v>0</v>
      </c>
      <c r="W42" s="76"/>
      <c r="X42" s="76"/>
      <c r="Y42" s="76"/>
      <c r="Z42" s="76" t="str">
        <f t="shared" si="68"/>
        <v>0</v>
      </c>
      <c r="AA42" s="76" t="str">
        <f t="shared" si="68"/>
        <v>-</v>
      </c>
      <c r="AB42" s="76" t="str">
        <f t="shared" si="68"/>
        <v>0</v>
      </c>
      <c r="AC42" s="97"/>
      <c r="AD42" s="97" t="str">
        <f t="shared" ref="AD42:AD43" si="71">IF(D42="","",IF(D42=F42,1,IF(D42&gt;F42,3,0)))</f>
        <v/>
      </c>
      <c r="AE42" s="97" t="str">
        <f t="shared" ref="AE42" si="72">IF(G42="","",IF(G42=I42,1,IF(J42&gt;L42,3,0)))</f>
        <v/>
      </c>
      <c r="AF42" s="97" t="str">
        <f t="shared" ref="AF42:AF43" si="73">IF(J42="","",IF(J42=L42,1,IF(J42&gt;L42,3,0)))</f>
        <v/>
      </c>
      <c r="AG42" s="100">
        <f t="shared" ref="AG42:AG43" si="74">SUM(AD42:AF42)</f>
        <v>0</v>
      </c>
    </row>
    <row r="43" spans="1:33" ht="21.75" thickBot="1">
      <c r="A43" s="386" t="str">
        <f>J40</f>
        <v>（Ｄ３）</v>
      </c>
      <c r="B43" s="387"/>
      <c r="C43" s="416"/>
      <c r="D43" s="51" t="str">
        <f>L41</f>
        <v/>
      </c>
      <c r="E43" s="71" t="s">
        <v>40</v>
      </c>
      <c r="F43" s="71" t="str">
        <f>J41</f>
        <v/>
      </c>
      <c r="G43" s="70" t="str">
        <f>L42</f>
        <v/>
      </c>
      <c r="H43" s="71" t="s">
        <v>40</v>
      </c>
      <c r="I43" s="71" t="str">
        <f>J42</f>
        <v/>
      </c>
      <c r="J43" s="389"/>
      <c r="K43" s="390"/>
      <c r="L43" s="417"/>
      <c r="M43" s="418">
        <f t="shared" si="69"/>
        <v>0</v>
      </c>
      <c r="N43" s="392"/>
      <c r="O43" s="393">
        <f>AG43</f>
        <v>0</v>
      </c>
      <c r="P43" s="394"/>
      <c r="T43" s="76" t="str">
        <f>IF(D43="","0",D43)</f>
        <v>0</v>
      </c>
      <c r="U43" s="76" t="str">
        <f t="shared" si="70"/>
        <v>-</v>
      </c>
      <c r="V43" s="76" t="str">
        <f t="shared" si="70"/>
        <v>0</v>
      </c>
      <c r="W43" s="76" t="str">
        <f t="shared" si="70"/>
        <v>0</v>
      </c>
      <c r="X43" s="76" t="str">
        <f t="shared" si="70"/>
        <v>-</v>
      </c>
      <c r="Y43" s="76" t="str">
        <f t="shared" si="70"/>
        <v>0</v>
      </c>
      <c r="Z43" s="76"/>
      <c r="AA43" s="76"/>
      <c r="AB43" s="76"/>
      <c r="AC43" s="97"/>
      <c r="AD43" s="43" t="str">
        <f t="shared" si="71"/>
        <v/>
      </c>
      <c r="AE43" s="43" t="str">
        <f>IF(G43="","",IF(G43=I43,1,IF(G43&gt;I43,3,0)))</f>
        <v/>
      </c>
      <c r="AF43" s="43" t="str">
        <f t="shared" si="73"/>
        <v/>
      </c>
      <c r="AG43" s="99">
        <f t="shared" si="74"/>
        <v>0</v>
      </c>
    </row>
    <row r="44" spans="1:33" ht="15" customHeight="1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112"/>
      <c r="N44" s="112"/>
      <c r="O44" s="112"/>
      <c r="P44" s="97"/>
    </row>
    <row r="45" spans="1:33" ht="21.75" thickBot="1">
      <c r="A45" s="108" t="s">
        <v>47</v>
      </c>
      <c r="B45" s="108"/>
      <c r="C45" s="108"/>
      <c r="D45" s="97"/>
      <c r="E45" s="97"/>
      <c r="F45" s="97"/>
      <c r="G45" s="97"/>
      <c r="H45" s="97"/>
      <c r="I45" s="97"/>
      <c r="J45" s="97"/>
      <c r="K45" s="97"/>
      <c r="L45" s="97"/>
      <c r="M45" s="112"/>
      <c r="N45" s="112"/>
      <c r="O45" s="112"/>
      <c r="P45" s="97"/>
    </row>
    <row r="46" spans="1:33" ht="21.75" thickBot="1">
      <c r="A46" s="405"/>
      <c r="B46" s="406"/>
      <c r="C46" s="407"/>
      <c r="D46" s="408" t="str">
        <f>B37</f>
        <v>（Ｅ１）</v>
      </c>
      <c r="E46" s="409"/>
      <c r="F46" s="410"/>
      <c r="G46" s="411" t="str">
        <f>F37</f>
        <v>（Ｅ２）</v>
      </c>
      <c r="H46" s="409"/>
      <c r="I46" s="409"/>
      <c r="J46" s="411" t="str">
        <f>J37</f>
        <v>（Ｅ３）</v>
      </c>
      <c r="K46" s="409"/>
      <c r="L46" s="409"/>
      <c r="M46" s="412" t="s">
        <v>38</v>
      </c>
      <c r="N46" s="413"/>
      <c r="O46" s="419" t="s">
        <v>39</v>
      </c>
      <c r="P46" s="420"/>
    </row>
    <row r="47" spans="1:33">
      <c r="A47" s="395" t="str">
        <f>D46</f>
        <v>（Ｅ１）</v>
      </c>
      <c r="B47" s="396"/>
      <c r="C47" s="397"/>
      <c r="D47" s="398"/>
      <c r="E47" s="399"/>
      <c r="F47" s="400"/>
      <c r="G47" s="48" t="str">
        <f>IF(要項!J89="","",要項!J89)</f>
        <v/>
      </c>
      <c r="H47" s="48" t="s">
        <v>40</v>
      </c>
      <c r="I47" s="48" t="str">
        <f>IF(要項!L89="","",要項!L89)</f>
        <v/>
      </c>
      <c r="J47" s="49" t="str">
        <f>IF(要項!J91="","",要項!J91)</f>
        <v/>
      </c>
      <c r="K47" s="48" t="s">
        <v>40</v>
      </c>
      <c r="L47" s="48" t="str">
        <f>IF(要項!L91="","",要項!L91)</f>
        <v/>
      </c>
      <c r="M47" s="401">
        <f>T47-V47+W47-Y47+Z47-AB47</f>
        <v>0</v>
      </c>
      <c r="N47" s="402"/>
      <c r="O47" s="403">
        <f>AG47</f>
        <v>0</v>
      </c>
      <c r="P47" s="404"/>
      <c r="T47" s="96"/>
      <c r="U47" s="96"/>
      <c r="V47" s="96"/>
      <c r="W47" s="96" t="str">
        <f>IF(G47="","0",G47)</f>
        <v>0</v>
      </c>
      <c r="X47" s="96" t="str">
        <f t="shared" ref="X47" si="75">IF(H47="","0",H47)</f>
        <v>-</v>
      </c>
      <c r="Y47" s="96" t="str">
        <f t="shared" ref="Y47" si="76">IF(I47="","0",I47)</f>
        <v>0</v>
      </c>
      <c r="Z47" s="96" t="str">
        <f t="shared" ref="Z47:Z48" si="77">IF(J47="","0",J47)</f>
        <v>0</v>
      </c>
      <c r="AA47" s="96" t="str">
        <f t="shared" ref="AA47:AA48" si="78">IF(K47="","0",K47)</f>
        <v>-</v>
      </c>
      <c r="AB47" s="96" t="str">
        <f t="shared" ref="AB47:AB48" si="79">IF(L47="","0",L47)</f>
        <v>0</v>
      </c>
      <c r="AC47" s="97"/>
      <c r="AD47" s="75" t="str">
        <f>IF(D47="","",IF(D47=F47,1,IF(D47&gt;F47,3,0)))</f>
        <v/>
      </c>
      <c r="AE47" s="75" t="str">
        <f>IF(G47="","",IF(G47=I47,1,IF(G47&gt;I47,3,0)))</f>
        <v/>
      </c>
      <c r="AF47" s="75" t="str">
        <f>IF(J47="","",IF(J47=L47,1,IF(J47&gt;L47,3,0)))</f>
        <v/>
      </c>
      <c r="AG47" s="99">
        <f>SUM(AD47:AF47)</f>
        <v>0</v>
      </c>
    </row>
    <row r="48" spans="1:33">
      <c r="A48" s="377" t="str">
        <f>G46</f>
        <v>（Ｅ２）</v>
      </c>
      <c r="B48" s="378"/>
      <c r="C48" s="379"/>
      <c r="D48" s="47" t="str">
        <f>I47</f>
        <v/>
      </c>
      <c r="E48" s="48" t="s">
        <v>40</v>
      </c>
      <c r="F48" s="48" t="str">
        <f>G47</f>
        <v/>
      </c>
      <c r="G48" s="380"/>
      <c r="H48" s="381"/>
      <c r="I48" s="381"/>
      <c r="J48" s="113" t="str">
        <f>IF(要項!J93="","",要項!J93)</f>
        <v/>
      </c>
      <c r="K48" s="43" t="s">
        <v>40</v>
      </c>
      <c r="L48" s="43" t="str">
        <f>IF(要項!L93="","",要項!L93)</f>
        <v/>
      </c>
      <c r="M48" s="382">
        <f t="shared" ref="M48:M49" si="80">T48-V48+W48-Y48+Z48-AB48</f>
        <v>0</v>
      </c>
      <c r="N48" s="383"/>
      <c r="O48" s="384">
        <f>AG48</f>
        <v>0</v>
      </c>
      <c r="P48" s="385"/>
      <c r="T48" s="76" t="str">
        <f>IF(D48="","0",D48)</f>
        <v>0</v>
      </c>
      <c r="U48" s="76" t="str">
        <f t="shared" ref="U48:U49" si="81">IF(E48="","0",E48)</f>
        <v>-</v>
      </c>
      <c r="V48" s="76" t="str">
        <f t="shared" ref="V48:V49" si="82">IF(F48="","0",F48)</f>
        <v>0</v>
      </c>
      <c r="W48" s="76"/>
      <c r="X48" s="76"/>
      <c r="Y48" s="76"/>
      <c r="Z48" s="76" t="str">
        <f t="shared" si="77"/>
        <v>0</v>
      </c>
      <c r="AA48" s="76" t="str">
        <f t="shared" si="78"/>
        <v>-</v>
      </c>
      <c r="AB48" s="76" t="str">
        <f t="shared" si="79"/>
        <v>0</v>
      </c>
      <c r="AC48" s="97"/>
      <c r="AD48" s="97" t="str">
        <f t="shared" ref="AD48:AD49" si="83">IF(D48="","",IF(D48=F48,1,IF(D48&gt;F48,3,0)))</f>
        <v/>
      </c>
      <c r="AE48" s="97" t="str">
        <f t="shared" ref="AE48" si="84">IF(G48="","",IF(G48=I48,1,IF(J48&gt;L48,3,0)))</f>
        <v/>
      </c>
      <c r="AF48" s="97" t="str">
        <f t="shared" ref="AF48:AF49" si="85">IF(J48="","",IF(J48=L48,1,IF(J48&gt;L48,3,0)))</f>
        <v/>
      </c>
      <c r="AG48" s="100">
        <f t="shared" ref="AG48:AG49" si="86">SUM(AD48:AF48)</f>
        <v>0</v>
      </c>
    </row>
    <row r="49" spans="1:33" ht="21.75" thickBot="1">
      <c r="A49" s="386" t="str">
        <f>J46</f>
        <v>（Ｅ３）</v>
      </c>
      <c r="B49" s="387"/>
      <c r="C49" s="388"/>
      <c r="D49" s="110" t="str">
        <f>L47</f>
        <v/>
      </c>
      <c r="E49" s="95" t="s">
        <v>40</v>
      </c>
      <c r="F49" s="95" t="str">
        <f>J47</f>
        <v/>
      </c>
      <c r="G49" s="111" t="str">
        <f>L48</f>
        <v/>
      </c>
      <c r="H49" s="95" t="s">
        <v>40</v>
      </c>
      <c r="I49" s="95" t="str">
        <f>J48</f>
        <v/>
      </c>
      <c r="J49" s="389"/>
      <c r="K49" s="390"/>
      <c r="L49" s="390"/>
      <c r="M49" s="391">
        <f t="shared" si="80"/>
        <v>0</v>
      </c>
      <c r="N49" s="392"/>
      <c r="O49" s="393">
        <f>AG49</f>
        <v>0</v>
      </c>
      <c r="P49" s="394"/>
      <c r="T49" s="76" t="str">
        <f>IF(D49="","0",D49)</f>
        <v>0</v>
      </c>
      <c r="U49" s="76" t="str">
        <f t="shared" si="81"/>
        <v>-</v>
      </c>
      <c r="V49" s="76" t="str">
        <f t="shared" si="82"/>
        <v>0</v>
      </c>
      <c r="W49" s="76" t="str">
        <f t="shared" ref="W49" si="87">IF(G49="","0",G49)</f>
        <v>0</v>
      </c>
      <c r="X49" s="76" t="str">
        <f t="shared" ref="X49" si="88">IF(H49="","0",H49)</f>
        <v>-</v>
      </c>
      <c r="Y49" s="76" t="str">
        <f t="shared" ref="Y49" si="89">IF(I49="","0",I49)</f>
        <v>0</v>
      </c>
      <c r="Z49" s="76"/>
      <c r="AA49" s="76"/>
      <c r="AB49" s="76"/>
      <c r="AC49" s="97"/>
      <c r="AD49" s="43" t="str">
        <f t="shared" si="83"/>
        <v/>
      </c>
      <c r="AE49" s="43" t="str">
        <f>IF(G49="","",IF(G49=I49,1,IF(G49&gt;I49,3,0)))</f>
        <v/>
      </c>
      <c r="AF49" s="43" t="str">
        <f t="shared" si="85"/>
        <v/>
      </c>
      <c r="AG49" s="99">
        <f t="shared" si="86"/>
        <v>0</v>
      </c>
    </row>
    <row r="50" spans="1:33" ht="15" customHeight="1">
      <c r="A50" s="55"/>
      <c r="B50" s="55"/>
      <c r="C50" s="55"/>
      <c r="D50" s="55"/>
      <c r="E50" s="54"/>
      <c r="F50" s="54"/>
      <c r="G50" s="54"/>
      <c r="H50" s="55"/>
      <c r="I50" s="54"/>
      <c r="J50" s="54"/>
      <c r="K50" s="54"/>
      <c r="L50" s="54"/>
      <c r="M50" s="54"/>
    </row>
    <row r="51" spans="1:33">
      <c r="A51" s="104" t="s">
        <v>41</v>
      </c>
      <c r="B51" s="104"/>
      <c r="C51" s="104"/>
      <c r="D51" s="105"/>
      <c r="E51" s="105"/>
      <c r="F51" s="105"/>
      <c r="G51" s="105"/>
      <c r="H51" s="105"/>
      <c r="I51" s="105"/>
      <c r="J51" s="105"/>
      <c r="K51" s="105"/>
      <c r="L51" s="105"/>
      <c r="M51" s="105"/>
    </row>
    <row r="52" spans="1:33">
      <c r="A52" s="104" t="s">
        <v>50</v>
      </c>
      <c r="B52" s="104"/>
      <c r="C52" s="104"/>
      <c r="D52" s="104"/>
      <c r="E52" s="428" t="str">
        <f>要項!E95</f>
        <v>D1位</v>
      </c>
      <c r="F52" s="428"/>
      <c r="G52" s="428"/>
      <c r="H52" s="104"/>
      <c r="I52" s="428" t="s">
        <v>43</v>
      </c>
      <c r="J52" s="428"/>
      <c r="K52" s="428" t="str">
        <f>要項!L95</f>
        <v>D２位</v>
      </c>
      <c r="L52" s="428"/>
      <c r="M52" s="428"/>
    </row>
    <row r="53" spans="1:33">
      <c r="A53" s="104" t="s">
        <v>51</v>
      </c>
      <c r="B53" s="104"/>
      <c r="C53" s="104"/>
      <c r="D53" s="104"/>
      <c r="E53" s="428" t="str">
        <f>要項!E96</f>
        <v>E１位</v>
      </c>
      <c r="F53" s="428"/>
      <c r="G53" s="428"/>
      <c r="H53" s="104"/>
      <c r="I53" s="428" t="s">
        <v>43</v>
      </c>
      <c r="J53" s="428"/>
      <c r="K53" s="428" t="str">
        <f>要項!L96</f>
        <v>E２位</v>
      </c>
      <c r="L53" s="428"/>
      <c r="M53" s="428"/>
    </row>
    <row r="54" spans="1:33">
      <c r="E54" s="66"/>
      <c r="F54" s="66"/>
      <c r="G54" s="66"/>
    </row>
    <row r="55" spans="1:33">
      <c r="A55" s="115" t="s">
        <v>54</v>
      </c>
      <c r="E55" s="55" t="str">
        <f>要項!I98</f>
        <v>（　４月２９日　会場：蛇塚南Ｇ）</v>
      </c>
    </row>
    <row r="56" spans="1:33">
      <c r="A56" s="117" t="s">
        <v>55</v>
      </c>
    </row>
    <row r="57" spans="1:33" ht="25.5">
      <c r="A57" s="48" t="str">
        <f>E52</f>
        <v>D1位</v>
      </c>
      <c r="B57" s="459" t="str">
        <f>IF(要項!C105="","",要項!C105)</f>
        <v/>
      </c>
      <c r="C57" s="459"/>
      <c r="D57" s="116" t="s">
        <v>40</v>
      </c>
      <c r="E57" s="459" t="str">
        <f>IF(要項!H105="","",要項!H105)</f>
        <v/>
      </c>
      <c r="F57" s="459"/>
      <c r="G57" s="459" t="str">
        <f>K53</f>
        <v>E２位</v>
      </c>
      <c r="H57" s="459"/>
      <c r="I57" s="459"/>
    </row>
    <row r="58" spans="1:33" ht="25.5">
      <c r="A58" s="48" t="str">
        <f>K52</f>
        <v>D２位</v>
      </c>
      <c r="B58" s="459" t="str">
        <f>IF(要項!O105="","",要項!O105)</f>
        <v/>
      </c>
      <c r="C58" s="459"/>
      <c r="D58" s="116" t="s">
        <v>40</v>
      </c>
      <c r="E58" s="459" t="str">
        <f>IF(要項!U105="","",要項!U105)</f>
        <v/>
      </c>
      <c r="F58" s="459"/>
      <c r="G58" s="459" t="str">
        <f>E53</f>
        <v>E１位</v>
      </c>
      <c r="H58" s="459"/>
      <c r="I58" s="459"/>
    </row>
    <row r="59" spans="1:33" ht="15" customHeight="1">
      <c r="A59" s="55"/>
      <c r="B59" s="54"/>
      <c r="C59" s="54"/>
      <c r="D59" s="54"/>
      <c r="F59" s="54"/>
      <c r="G59" s="54"/>
      <c r="H59" s="54"/>
      <c r="I59" s="54"/>
      <c r="J59" s="54"/>
    </row>
    <row r="60" spans="1:33">
      <c r="A60" s="117" t="s">
        <v>57</v>
      </c>
      <c r="B60" s="55"/>
      <c r="C60" s="55"/>
    </row>
    <row r="61" spans="1:33" ht="25.5">
      <c r="A61" s="48" t="str">
        <f>IF(B57="","",IF(B57&gt;E57,A57,G57))</f>
        <v/>
      </c>
      <c r="B61" s="459" t="str">
        <f>IF(要項!J102="","",要項!J102)</f>
        <v/>
      </c>
      <c r="C61" s="459"/>
      <c r="D61" s="116" t="s">
        <v>40</v>
      </c>
      <c r="E61" s="459" t="str">
        <f>IF(要項!N102="","",要項!N102)</f>
        <v/>
      </c>
      <c r="F61" s="459"/>
      <c r="G61" s="459" t="str">
        <f>IF(B58="","",IF(B58&gt;E58,A58,G58))</f>
        <v/>
      </c>
      <c r="H61" s="459"/>
      <c r="I61" s="459"/>
    </row>
    <row r="62" spans="1:33" ht="15" customHeight="1"/>
    <row r="63" spans="1:33" s="67" customFormat="1" ht="24">
      <c r="A63" s="117" t="s">
        <v>56</v>
      </c>
      <c r="E63" s="68"/>
      <c r="F63" s="68"/>
      <c r="H63" s="68"/>
      <c r="I63" s="68"/>
      <c r="J63" s="69"/>
    </row>
    <row r="64" spans="1:33" ht="25.5">
      <c r="A64" s="48" t="str">
        <f>IF(B58="","",IF(B57&lt;E57,A57,G57))</f>
        <v/>
      </c>
      <c r="B64" s="459" t="str">
        <f>IF(要項!J114="","",要項!J114)</f>
        <v/>
      </c>
      <c r="C64" s="459"/>
      <c r="D64" s="116" t="s">
        <v>40</v>
      </c>
      <c r="E64" s="459" t="str">
        <f>IF(要項!N114="","",要項!N114)</f>
        <v/>
      </c>
      <c r="F64" s="459"/>
      <c r="G64" s="459" t="str">
        <f>IF(B58="","",IF(B58&lt;E58,A58,G58))</f>
        <v/>
      </c>
      <c r="H64" s="459"/>
      <c r="I64" s="459"/>
    </row>
    <row r="66" spans="1:18">
      <c r="A66" s="119" t="s">
        <v>62</v>
      </c>
      <c r="B66" s="54"/>
      <c r="C66" s="54"/>
      <c r="D66" s="54"/>
      <c r="E66" s="54"/>
      <c r="F66" s="54"/>
      <c r="G66" s="54"/>
      <c r="K66" s="54"/>
      <c r="L66" s="54"/>
      <c r="M66" s="54"/>
    </row>
    <row r="67" spans="1:18">
      <c r="A67" s="118" t="s">
        <v>60</v>
      </c>
      <c r="B67" s="459" t="str">
        <f>IF(B61="","",IF(B61&gt;E61,A61,G61))</f>
        <v/>
      </c>
      <c r="C67" s="459"/>
      <c r="D67" s="459"/>
      <c r="E67" s="461" t="s">
        <v>58</v>
      </c>
      <c r="F67" s="461"/>
      <c r="G67" s="461"/>
      <c r="H67" s="459" t="str">
        <f>IF(B61="","",IF(B61&lt;E61,A61,G61))</f>
        <v/>
      </c>
      <c r="I67" s="459"/>
      <c r="J67" s="459"/>
      <c r="K67" s="461" t="s">
        <v>61</v>
      </c>
      <c r="L67" s="461"/>
      <c r="M67" s="461"/>
      <c r="N67" s="459" t="str">
        <f>IF(B64="","",IF(B64&gt;E64,A64,G64))</f>
        <v/>
      </c>
      <c r="O67" s="459"/>
      <c r="P67" s="459"/>
      <c r="Q67" s="459" t="str">
        <f>IF(B64="","",IF(B64&lt;E64,A64,G64))</f>
        <v/>
      </c>
      <c r="R67" s="459"/>
    </row>
    <row r="69" spans="1:18" ht="30" customHeight="1">
      <c r="A69" s="460" t="s">
        <v>59</v>
      </c>
      <c r="B69" s="460"/>
      <c r="C69" s="460"/>
      <c r="D69" s="460" t="str">
        <f>B67</f>
        <v/>
      </c>
      <c r="E69" s="460"/>
      <c r="F69" s="460" t="str">
        <f>H67</f>
        <v/>
      </c>
      <c r="G69" s="460"/>
      <c r="H69" s="460" t="str">
        <f>N67</f>
        <v/>
      </c>
      <c r="I69" s="460"/>
      <c r="J69" s="460" t="str">
        <f>Q67</f>
        <v/>
      </c>
      <c r="K69" s="460"/>
      <c r="L69" s="460" t="s">
        <v>63</v>
      </c>
      <c r="M69" s="460"/>
      <c r="N69" s="460"/>
      <c r="O69" s="460"/>
      <c r="P69" s="460"/>
      <c r="Q69" s="460"/>
      <c r="R69" s="195"/>
    </row>
  </sheetData>
  <mergeCells count="114">
    <mergeCell ref="N67:P67"/>
    <mergeCell ref="A69:C69"/>
    <mergeCell ref="B67:D67"/>
    <mergeCell ref="E67:G67"/>
    <mergeCell ref="H67:J67"/>
    <mergeCell ref="K67:M67"/>
    <mergeCell ref="Q67:R67"/>
    <mergeCell ref="D69:E69"/>
    <mergeCell ref="F69:G69"/>
    <mergeCell ref="H69:I69"/>
    <mergeCell ref="J69:K69"/>
    <mergeCell ref="L69:Q69"/>
    <mergeCell ref="B61:C61"/>
    <mergeCell ref="E61:F61"/>
    <mergeCell ref="G61:I61"/>
    <mergeCell ref="B64:C64"/>
    <mergeCell ref="E64:F64"/>
    <mergeCell ref="G64:I64"/>
    <mergeCell ref="B57:C57"/>
    <mergeCell ref="E57:F57"/>
    <mergeCell ref="G57:I57"/>
    <mergeCell ref="G58:I58"/>
    <mergeCell ref="B58:C58"/>
    <mergeCell ref="E58:F58"/>
    <mergeCell ref="E52:G52"/>
    <mergeCell ref="I52:J52"/>
    <mergeCell ref="K52:M52"/>
    <mergeCell ref="E53:G53"/>
    <mergeCell ref="I53:J53"/>
    <mergeCell ref="K53:M53"/>
    <mergeCell ref="N25:P25"/>
    <mergeCell ref="E14:G14"/>
    <mergeCell ref="H15:J15"/>
    <mergeCell ref="K16:M16"/>
    <mergeCell ref="N17:P17"/>
    <mergeCell ref="H20:J20"/>
    <mergeCell ref="K20:M20"/>
    <mergeCell ref="N20:P20"/>
    <mergeCell ref="E22:G22"/>
    <mergeCell ref="H23:J23"/>
    <mergeCell ref="K24:M24"/>
    <mergeCell ref="E29:G29"/>
    <mergeCell ref="I29:J29"/>
    <mergeCell ref="K29:M29"/>
    <mergeCell ref="B35:E35"/>
    <mergeCell ref="F35:I35"/>
    <mergeCell ref="J35:M35"/>
    <mergeCell ref="E30:G30"/>
    <mergeCell ref="A1:R1"/>
    <mergeCell ref="B5:D5"/>
    <mergeCell ref="E5:G5"/>
    <mergeCell ref="H5:J5"/>
    <mergeCell ref="K5:M5"/>
    <mergeCell ref="N5:P5"/>
    <mergeCell ref="E28:G28"/>
    <mergeCell ref="I28:J28"/>
    <mergeCell ref="K28:M28"/>
    <mergeCell ref="B20:D20"/>
    <mergeCell ref="E20:G20"/>
    <mergeCell ref="B21:D21"/>
    <mergeCell ref="B13:D13"/>
    <mergeCell ref="B6:D6"/>
    <mergeCell ref="E7:G7"/>
    <mergeCell ref="H8:J8"/>
    <mergeCell ref="K9:M9"/>
    <mergeCell ref="B12:D12"/>
    <mergeCell ref="E12:G12"/>
    <mergeCell ref="H12:J12"/>
    <mergeCell ref="K12:M12"/>
    <mergeCell ref="N12:P12"/>
    <mergeCell ref="I30:J30"/>
    <mergeCell ref="K30:M30"/>
    <mergeCell ref="J37:M37"/>
    <mergeCell ref="B36:E36"/>
    <mergeCell ref="B37:E37"/>
    <mergeCell ref="F36:I36"/>
    <mergeCell ref="F37:I37"/>
    <mergeCell ref="J36:M36"/>
    <mergeCell ref="O40:P40"/>
    <mergeCell ref="A41:C41"/>
    <mergeCell ref="D41:F41"/>
    <mergeCell ref="M41:N41"/>
    <mergeCell ref="O41:P41"/>
    <mergeCell ref="A40:C40"/>
    <mergeCell ref="D40:F40"/>
    <mergeCell ref="G40:I40"/>
    <mergeCell ref="J40:L40"/>
    <mergeCell ref="M40:N40"/>
    <mergeCell ref="A46:C46"/>
    <mergeCell ref="D46:F46"/>
    <mergeCell ref="G46:I46"/>
    <mergeCell ref="J46:L46"/>
    <mergeCell ref="M46:N46"/>
    <mergeCell ref="A42:C42"/>
    <mergeCell ref="G42:I42"/>
    <mergeCell ref="M42:N42"/>
    <mergeCell ref="O42:P42"/>
    <mergeCell ref="A43:C43"/>
    <mergeCell ref="J43:L43"/>
    <mergeCell ref="M43:N43"/>
    <mergeCell ref="O43:P43"/>
    <mergeCell ref="O46:P46"/>
    <mergeCell ref="A48:C48"/>
    <mergeCell ref="G48:I48"/>
    <mergeCell ref="M48:N48"/>
    <mergeCell ref="O48:P48"/>
    <mergeCell ref="A49:C49"/>
    <mergeCell ref="J49:L49"/>
    <mergeCell ref="M49:N49"/>
    <mergeCell ref="O49:P49"/>
    <mergeCell ref="A47:C47"/>
    <mergeCell ref="D47:F47"/>
    <mergeCell ref="M47:N47"/>
    <mergeCell ref="O47:P47"/>
  </mergeCells>
  <phoneticPr fontId="1"/>
  <pageMargins left="0.25" right="0.25" top="0.75" bottom="0.75" header="0.3" footer="0.3"/>
  <pageSetup paperSize="9" scale="97" orientation="portrait" verticalDpi="300" r:id="rId1"/>
  <rowBreaks count="2" manualBreakCount="2">
    <brk id="30" max="17" man="1"/>
    <brk id="69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view="pageBreakPreview" zoomScale="70" zoomScaleNormal="70" zoomScaleSheetLayoutView="70" workbookViewId="0">
      <selection activeCell="G8" sqref="G8"/>
    </sheetView>
  </sheetViews>
  <sheetFormatPr defaultRowHeight="13.5"/>
  <cols>
    <col min="1" max="1" width="7.625" style="123" customWidth="1"/>
    <col min="2" max="2" width="2.625" style="123" customWidth="1"/>
    <col min="3" max="3" width="7.625" style="123" customWidth="1"/>
    <col min="4" max="4" width="2.625" style="123" customWidth="1"/>
    <col min="5" max="5" width="7.625" style="123" customWidth="1"/>
    <col min="6" max="6" width="2.625" style="123" customWidth="1"/>
    <col min="7" max="7" width="7.625" style="123" customWidth="1"/>
    <col min="8" max="8" width="2.625" style="123" customWidth="1"/>
    <col min="9" max="9" width="7.625" style="123" customWidth="1"/>
    <col min="10" max="10" width="2.625" style="123" customWidth="1"/>
    <col min="11" max="11" width="7.625" style="123" customWidth="1"/>
    <col min="12" max="12" width="2.625" style="123" customWidth="1"/>
    <col min="13" max="13" width="7.625" style="123" customWidth="1"/>
    <col min="14" max="14" width="2.625" style="123" customWidth="1"/>
    <col min="15" max="15" width="7.625" style="123" customWidth="1"/>
    <col min="16" max="16" width="2.625" style="123" customWidth="1"/>
    <col min="17" max="17" width="7.625" style="123" customWidth="1"/>
    <col min="18" max="18" width="2.625" style="123" customWidth="1"/>
    <col min="19" max="19" width="7.625" style="123" customWidth="1"/>
    <col min="20" max="20" width="2.625" style="123" customWidth="1"/>
    <col min="21" max="21" width="7.625" style="123" customWidth="1"/>
    <col min="22" max="22" width="2.625" style="123" customWidth="1"/>
    <col min="23" max="23" width="7.625" style="123" customWidth="1"/>
    <col min="24" max="24" width="2.625" style="123" customWidth="1"/>
    <col min="25" max="25" width="7.625" style="123" customWidth="1"/>
    <col min="26" max="26" width="2.625" style="123" customWidth="1"/>
    <col min="27" max="73" width="7.625" style="123" customWidth="1"/>
    <col min="74" max="16384" width="9" style="123"/>
  </cols>
  <sheetData>
    <row r="1" spans="1:28" ht="35.1" customHeight="1">
      <c r="A1" s="122" t="s">
        <v>71</v>
      </c>
      <c r="U1" s="124"/>
      <c r="V1" s="124"/>
      <c r="W1" s="125"/>
      <c r="X1" s="125"/>
      <c r="Y1" s="126"/>
      <c r="Z1" s="462" t="s">
        <v>72</v>
      </c>
      <c r="AA1" s="462"/>
      <c r="AB1" s="126"/>
    </row>
    <row r="2" spans="1:28" ht="174" customHeight="1">
      <c r="A2" s="127" t="e">
        <f>IF([1]データ!$E11="","",[1]データ!$E11)</f>
        <v>#N/A</v>
      </c>
      <c r="B2" s="128"/>
      <c r="C2" s="127" t="e">
        <f>IF([1]データ!$E10="","",[1]データ!$E10)</f>
        <v>#N/A</v>
      </c>
      <c r="D2" s="128"/>
      <c r="E2" s="127" t="e">
        <f>IF([1]データ!$E9="","",[1]データ!$E9)</f>
        <v>#N/A</v>
      </c>
      <c r="F2" s="128"/>
      <c r="G2" s="127" t="e">
        <f>IF([1]データ!$E8="","",[1]データ!$E8)</f>
        <v>#N/A</v>
      </c>
      <c r="H2" s="128"/>
      <c r="I2" s="127" t="e">
        <f>IF([1]データ!$E7="","",[1]データ!$E7)</f>
        <v>#N/A</v>
      </c>
      <c r="J2" s="128"/>
      <c r="K2" s="127" t="e">
        <f>IF([1]データ!$E6="","",[1]データ!$E6)</f>
        <v>#N/A</v>
      </c>
      <c r="L2" s="128"/>
      <c r="M2" s="127" t="e">
        <f>IF([1]データ!$E5="","",[1]データ!$E5)</f>
        <v>#N/A</v>
      </c>
      <c r="N2" s="128"/>
      <c r="O2" s="127" t="e">
        <f>IF([1]データ!$E4="","",[1]データ!$E4)</f>
        <v>#N/A</v>
      </c>
      <c r="P2" s="128"/>
      <c r="Q2" s="127" t="e">
        <f>IF([1]データ!$E3="","",[1]データ!$E3)</f>
        <v>#N/A</v>
      </c>
      <c r="R2" s="128"/>
      <c r="S2" s="127" t="e">
        <f>IF([1]データ!$E2="","",[1]データ!$E2)</f>
        <v>#N/A</v>
      </c>
      <c r="U2" s="129" t="s">
        <v>73</v>
      </c>
      <c r="V2" s="124"/>
      <c r="W2" s="130" t="s">
        <v>3</v>
      </c>
      <c r="X2" s="125"/>
      <c r="Y2" s="463" t="s">
        <v>74</v>
      </c>
      <c r="Z2" s="462"/>
      <c r="AA2" s="462"/>
      <c r="AB2" s="126"/>
    </row>
    <row r="3" spans="1:28" ht="9.9499999999999993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U3" s="124"/>
      <c r="V3" s="124"/>
      <c r="W3" s="125"/>
      <c r="X3" s="125"/>
      <c r="Y3" s="463"/>
      <c r="Z3" s="462"/>
      <c r="AA3" s="462"/>
      <c r="AB3" s="126"/>
    </row>
    <row r="4" spans="1:28" ht="40.5" customHeight="1">
      <c r="A4" s="131">
        <f>[1]データ!$F11</f>
        <v>0</v>
      </c>
      <c r="B4" s="132"/>
      <c r="C4" s="131">
        <f>[1]データ!$F10</f>
        <v>0</v>
      </c>
      <c r="D4" s="132"/>
      <c r="E4" s="131">
        <f>[1]データ!$F9</f>
        <v>0</v>
      </c>
      <c r="F4" s="132"/>
      <c r="G4" s="131">
        <f>[1]データ!$F8</f>
        <v>0</v>
      </c>
      <c r="H4" s="132"/>
      <c r="I4" s="131">
        <f>[1]データ!$F7</f>
        <v>0</v>
      </c>
      <c r="J4" s="132"/>
      <c r="K4" s="131">
        <f>[1]データ!$F6</f>
        <v>0</v>
      </c>
      <c r="L4" s="132"/>
      <c r="M4" s="131">
        <f>[1]データ!$F5</f>
        <v>0</v>
      </c>
      <c r="N4" s="132"/>
      <c r="O4" s="131">
        <f>[1]データ!$F4</f>
        <v>0</v>
      </c>
      <c r="P4" s="132"/>
      <c r="Q4" s="131">
        <f>[1]データ!$F3</f>
        <v>0</v>
      </c>
      <c r="R4" s="132"/>
      <c r="S4" s="131">
        <f>[1]データ!$F2</f>
        <v>0</v>
      </c>
      <c r="U4" s="124"/>
      <c r="V4" s="124"/>
      <c r="W4" s="125"/>
      <c r="X4" s="125"/>
      <c r="Y4" s="463"/>
      <c r="Z4" s="462"/>
      <c r="AA4" s="462"/>
      <c r="AB4" s="126"/>
    </row>
    <row r="5" spans="1:28" ht="35.1" customHeight="1">
      <c r="A5" s="133" t="s">
        <v>11</v>
      </c>
      <c r="B5" s="133"/>
      <c r="C5" s="133" t="s">
        <v>11</v>
      </c>
      <c r="D5" s="133"/>
      <c r="E5" s="133" t="s">
        <v>11</v>
      </c>
      <c r="F5" s="133"/>
      <c r="G5" s="133" t="s">
        <v>11</v>
      </c>
      <c r="H5" s="133"/>
      <c r="I5" s="133" t="s">
        <v>11</v>
      </c>
      <c r="J5" s="133"/>
      <c r="K5" s="133" t="s">
        <v>11</v>
      </c>
      <c r="L5" s="133"/>
      <c r="M5" s="133" t="s">
        <v>11</v>
      </c>
      <c r="N5" s="133"/>
      <c r="O5" s="133" t="s">
        <v>11</v>
      </c>
      <c r="P5" s="133"/>
      <c r="Q5" s="133" t="s">
        <v>11</v>
      </c>
      <c r="R5" s="133"/>
      <c r="S5" s="133" t="s">
        <v>11</v>
      </c>
      <c r="U5" s="124"/>
      <c r="V5" s="124"/>
      <c r="W5" s="125"/>
      <c r="X5" s="125"/>
      <c r="Y5" s="463"/>
      <c r="Z5" s="462"/>
      <c r="AA5" s="462"/>
      <c r="AB5" s="126"/>
    </row>
    <row r="6" spans="1:28" ht="40.5" customHeight="1">
      <c r="A6" s="131">
        <f>[1]データ!$G11</f>
        <v>0</v>
      </c>
      <c r="B6" s="132"/>
      <c r="C6" s="131">
        <f>[1]データ!$G10</f>
        <v>0</v>
      </c>
      <c r="D6" s="132"/>
      <c r="E6" s="131">
        <f>[1]データ!$G9</f>
        <v>0</v>
      </c>
      <c r="F6" s="132"/>
      <c r="G6" s="131">
        <f>[1]データ!$G8</f>
        <v>0</v>
      </c>
      <c r="H6" s="132"/>
      <c r="I6" s="131">
        <f>[1]データ!$G7</f>
        <v>0</v>
      </c>
      <c r="J6" s="132"/>
      <c r="K6" s="131">
        <f>[1]データ!$G6</f>
        <v>0</v>
      </c>
      <c r="L6" s="132"/>
      <c r="M6" s="131">
        <f>[1]データ!$G5</f>
        <v>0</v>
      </c>
      <c r="N6" s="132"/>
      <c r="O6" s="131">
        <f>[1]データ!$G4</f>
        <v>0</v>
      </c>
      <c r="P6" s="132"/>
      <c r="Q6" s="131">
        <f>[1]データ!$G3</f>
        <v>0</v>
      </c>
      <c r="R6" s="132"/>
      <c r="S6" s="131">
        <f>[1]データ!$G2</f>
        <v>0</v>
      </c>
      <c r="U6" s="124"/>
      <c r="V6" s="124"/>
      <c r="W6" s="125"/>
      <c r="X6" s="125"/>
      <c r="Y6" s="463"/>
      <c r="Z6" s="462"/>
      <c r="AA6" s="462"/>
      <c r="AB6" s="126"/>
    </row>
    <row r="7" spans="1:28" ht="9.9499999999999993" customHeight="1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U7" s="124"/>
      <c r="V7" s="124"/>
      <c r="W7" s="125"/>
      <c r="X7" s="125"/>
      <c r="Y7" s="463"/>
      <c r="Z7" s="462"/>
      <c r="AA7" s="462"/>
      <c r="AB7" s="126"/>
    </row>
    <row r="8" spans="1:28" ht="174" customHeight="1">
      <c r="A8" s="127" t="e">
        <f>IF([1]データ!$I11="","",[1]データ!$I11)</f>
        <v>#N/A</v>
      </c>
      <c r="B8" s="128"/>
      <c r="C8" s="127" t="e">
        <f>IF([1]データ!$I10="","",[1]データ!$I10)</f>
        <v>#N/A</v>
      </c>
      <c r="D8" s="128"/>
      <c r="E8" s="127" t="e">
        <f>IF([1]データ!$I9="","",[1]データ!$I9)</f>
        <v>#N/A</v>
      </c>
      <c r="F8" s="128"/>
      <c r="G8" s="127" t="e">
        <f>IF([1]データ!$I8="","",[1]データ!$I8)</f>
        <v>#N/A</v>
      </c>
      <c r="H8" s="128"/>
      <c r="I8" s="127" t="e">
        <f>IF([1]データ!$I7="","",[1]データ!$I7)</f>
        <v>#N/A</v>
      </c>
      <c r="J8" s="128"/>
      <c r="K8" s="127" t="e">
        <f>IF([1]データ!$I6="","",[1]データ!$I6)</f>
        <v>#N/A</v>
      </c>
      <c r="L8" s="128"/>
      <c r="M8" s="127" t="e">
        <f>IF([1]データ!$I5="","",[1]データ!$I5)</f>
        <v>#N/A</v>
      </c>
      <c r="N8" s="128"/>
      <c r="O8" s="127" t="e">
        <f>IF([1]データ!$I4="","",[1]データ!$I4)</f>
        <v>#N/A</v>
      </c>
      <c r="P8" s="128"/>
      <c r="Q8" s="127" t="e">
        <f>IF([1]データ!$I3="","",[1]データ!$I3)</f>
        <v>#N/A</v>
      </c>
      <c r="R8" s="128"/>
      <c r="S8" s="127" t="e">
        <f>IF([1]データ!$I2="","",[1]データ!$I2)</f>
        <v>#N/A</v>
      </c>
      <c r="U8" s="124"/>
      <c r="V8" s="124"/>
      <c r="W8" s="125"/>
      <c r="X8" s="125"/>
      <c r="Y8" s="463"/>
      <c r="Z8" s="462"/>
      <c r="AA8" s="462"/>
      <c r="AB8" s="126"/>
    </row>
    <row r="9" spans="1:28" ht="35.1" customHeight="1">
      <c r="A9" s="122" t="s">
        <v>75</v>
      </c>
      <c r="B9" s="128"/>
      <c r="C9" s="134"/>
      <c r="D9" s="128"/>
      <c r="E9" s="134"/>
      <c r="F9" s="128"/>
      <c r="G9" s="134"/>
      <c r="H9" s="128"/>
      <c r="I9" s="134"/>
      <c r="J9" s="128"/>
      <c r="K9" s="134"/>
      <c r="L9" s="128"/>
      <c r="M9" s="134"/>
      <c r="N9" s="128"/>
      <c r="O9" s="134"/>
      <c r="P9" s="128"/>
      <c r="Q9" s="134"/>
      <c r="R9" s="128"/>
      <c r="S9" s="134"/>
      <c r="U9" s="124"/>
      <c r="V9" s="124"/>
      <c r="W9" s="125"/>
      <c r="X9" s="125"/>
      <c r="Y9" s="126"/>
      <c r="Z9" s="126"/>
      <c r="AA9" s="126"/>
      <c r="AB9" s="126"/>
    </row>
    <row r="10" spans="1:28" ht="174" customHeight="1">
      <c r="A10" s="134"/>
      <c r="B10" s="134"/>
      <c r="C10" s="134"/>
      <c r="D10" s="128"/>
      <c r="E10" s="127"/>
      <c r="F10" s="128"/>
      <c r="G10" s="127"/>
      <c r="H10" s="128"/>
      <c r="I10" s="127"/>
      <c r="J10" s="128"/>
      <c r="K10" s="127"/>
      <c r="L10" s="128"/>
      <c r="M10" s="127" t="e">
        <f>IF([1]データ!$E19="","",[1]データ!$E19)</f>
        <v>#N/A</v>
      </c>
      <c r="N10" s="128"/>
      <c r="O10" s="127" t="e">
        <f>IF([1]データ!$E18="","",[1]データ!$E18)</f>
        <v>#N/A</v>
      </c>
      <c r="P10" s="128"/>
      <c r="Q10" s="127" t="e">
        <f>IF([1]データ!$E17="","",[1]データ!$E17)</f>
        <v>#N/A</v>
      </c>
      <c r="R10" s="128"/>
      <c r="S10" s="127" t="e">
        <f>IF([1]データ!$E16="","",[1]データ!$E16)</f>
        <v>#N/A</v>
      </c>
      <c r="T10" s="128"/>
      <c r="U10" s="127" t="e">
        <f>IF([1]データ!$E15="","",[1]データ!$E15)</f>
        <v>#N/A</v>
      </c>
      <c r="V10" s="128"/>
      <c r="W10" s="127" t="e">
        <f>IF([1]データ!$E14="","",[1]データ!$E14)</f>
        <v>#N/A</v>
      </c>
      <c r="X10" s="135"/>
      <c r="Y10" s="136" t="s">
        <v>76</v>
      </c>
      <c r="AA10" s="137"/>
    </row>
    <row r="11" spans="1:28" ht="9.9499999999999993" customHeight="1">
      <c r="A11" s="134"/>
      <c r="B11" s="134"/>
      <c r="C11" s="134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U11" s="128"/>
      <c r="V11" s="128"/>
      <c r="W11" s="128"/>
      <c r="X11" s="135"/>
      <c r="Y11" s="128"/>
    </row>
    <row r="12" spans="1:28" ht="39.950000000000003" customHeight="1">
      <c r="A12" s="138"/>
      <c r="B12" s="138"/>
      <c r="C12" s="138"/>
      <c r="D12" s="132"/>
      <c r="E12" s="131"/>
      <c r="F12" s="132"/>
      <c r="G12" s="131"/>
      <c r="H12" s="132"/>
      <c r="I12" s="131"/>
      <c r="J12" s="132"/>
      <c r="K12" s="131"/>
      <c r="L12" s="132"/>
      <c r="M12" s="131">
        <f>[1]データ!$F19</f>
        <v>0</v>
      </c>
      <c r="N12" s="132"/>
      <c r="O12" s="131">
        <f>[1]データ!$F18</f>
        <v>0</v>
      </c>
      <c r="P12" s="132"/>
      <c r="Q12" s="131">
        <f>[1]データ!$F17</f>
        <v>0</v>
      </c>
      <c r="R12" s="132"/>
      <c r="S12" s="131">
        <f>[1]データ!$F16</f>
        <v>0</v>
      </c>
      <c r="T12" s="132"/>
      <c r="U12" s="131">
        <f>[1]データ!$F15</f>
        <v>0</v>
      </c>
      <c r="V12" s="132"/>
      <c r="W12" s="131">
        <f>[1]データ!$F14</f>
        <v>0</v>
      </c>
      <c r="X12" s="135"/>
      <c r="Y12" s="128"/>
    </row>
    <row r="13" spans="1:28" ht="35.1" customHeight="1">
      <c r="A13" s="139"/>
      <c r="B13" s="139"/>
      <c r="C13" s="139"/>
      <c r="D13" s="140"/>
      <c r="E13" s="133" t="s">
        <v>11</v>
      </c>
      <c r="F13" s="133"/>
      <c r="G13" s="133" t="s">
        <v>11</v>
      </c>
      <c r="H13" s="133"/>
      <c r="I13" s="133" t="s">
        <v>11</v>
      </c>
      <c r="J13" s="133"/>
      <c r="K13" s="133" t="s">
        <v>11</v>
      </c>
      <c r="L13" s="133"/>
      <c r="M13" s="133" t="s">
        <v>11</v>
      </c>
      <c r="N13" s="133"/>
      <c r="O13" s="133" t="s">
        <v>11</v>
      </c>
      <c r="P13" s="133"/>
      <c r="Q13" s="133" t="s">
        <v>11</v>
      </c>
      <c r="R13" s="133"/>
      <c r="S13" s="133" t="s">
        <v>11</v>
      </c>
      <c r="T13" s="133"/>
      <c r="U13" s="133" t="s">
        <v>11</v>
      </c>
      <c r="V13" s="133"/>
      <c r="W13" s="133" t="s">
        <v>11</v>
      </c>
      <c r="X13" s="135"/>
      <c r="Y13" s="128"/>
    </row>
    <row r="14" spans="1:28" ht="39.950000000000003" customHeight="1">
      <c r="A14" s="138"/>
      <c r="B14" s="138"/>
      <c r="C14" s="138"/>
      <c r="D14" s="132"/>
      <c r="E14" s="131"/>
      <c r="F14" s="132"/>
      <c r="G14" s="131"/>
      <c r="H14" s="132"/>
      <c r="I14" s="131"/>
      <c r="J14" s="132"/>
      <c r="K14" s="131"/>
      <c r="L14" s="132"/>
      <c r="M14" s="131">
        <f>[1]データ!$G19</f>
        <v>0</v>
      </c>
      <c r="N14" s="132"/>
      <c r="O14" s="131">
        <f>[1]データ!$G18</f>
        <v>0</v>
      </c>
      <c r="P14" s="132"/>
      <c r="Q14" s="131">
        <f>[1]データ!$G17</f>
        <v>0</v>
      </c>
      <c r="R14" s="132"/>
      <c r="S14" s="131">
        <f>[1]データ!$G16</f>
        <v>0</v>
      </c>
      <c r="T14" s="132"/>
      <c r="U14" s="131">
        <f>[1]データ!$G15</f>
        <v>0</v>
      </c>
      <c r="V14" s="132"/>
      <c r="W14" s="131">
        <f>[1]データ!$G14</f>
        <v>0</v>
      </c>
      <c r="X14" s="135"/>
      <c r="Y14" s="128"/>
    </row>
    <row r="15" spans="1:28" ht="9.9499999999999993" customHeight="1">
      <c r="A15" s="134"/>
      <c r="B15" s="134"/>
      <c r="C15" s="134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U15" s="128"/>
      <c r="V15" s="128"/>
      <c r="W15" s="128"/>
      <c r="X15" s="135"/>
      <c r="Y15" s="128"/>
    </row>
    <row r="16" spans="1:28" ht="174" customHeight="1">
      <c r="A16" s="134"/>
      <c r="B16" s="134"/>
      <c r="C16" s="134"/>
      <c r="D16" s="128"/>
      <c r="E16" s="127"/>
      <c r="F16" s="128"/>
      <c r="G16" s="127"/>
      <c r="H16" s="128"/>
      <c r="I16" s="127"/>
      <c r="J16" s="128"/>
      <c r="K16" s="127"/>
      <c r="L16" s="128"/>
      <c r="M16" s="127" t="e">
        <f>IF([1]データ!$I19="","",[1]データ!$I19)</f>
        <v>#N/A</v>
      </c>
      <c r="N16" s="128"/>
      <c r="O16" s="127" t="e">
        <f>IF([1]データ!$I18="","",[1]データ!$I18)</f>
        <v>#N/A</v>
      </c>
      <c r="P16" s="128"/>
      <c r="Q16" s="127" t="e">
        <f>IF([1]データ!$I17="","",[1]データ!$I17)</f>
        <v>#N/A</v>
      </c>
      <c r="R16" s="128"/>
      <c r="S16" s="127" t="e">
        <f>IF([1]データ!$I16="","",[1]データ!$I16)</f>
        <v>#N/A</v>
      </c>
      <c r="T16" s="128"/>
      <c r="U16" s="127" t="e">
        <f>IF([1]データ!$I15="","",[1]データ!$I15)</f>
        <v>#N/A</v>
      </c>
      <c r="V16" s="128"/>
      <c r="W16" s="127" t="e">
        <f>IF([1]データ!$I14="","",[1]データ!$I14)</f>
        <v>#N/A</v>
      </c>
      <c r="X16" s="135"/>
      <c r="Y16" s="128"/>
    </row>
    <row r="17" spans="1:32" ht="35.1" customHeight="1">
      <c r="A17" s="122" t="s">
        <v>77</v>
      </c>
    </row>
    <row r="18" spans="1:32" ht="174" customHeight="1">
      <c r="A18" s="134"/>
      <c r="B18" s="134"/>
      <c r="C18" s="134"/>
      <c r="D18" s="128"/>
      <c r="E18" s="127"/>
      <c r="F18" s="128"/>
      <c r="G18" s="127"/>
      <c r="H18" s="128"/>
      <c r="I18" s="127"/>
      <c r="J18" s="128"/>
      <c r="K18" s="127"/>
      <c r="M18" s="127" t="e">
        <f>IF([1]データ!$E31="","",[1]データ!$E31)</f>
        <v>#N/A</v>
      </c>
      <c r="N18" s="128"/>
      <c r="O18" s="127" t="e">
        <f>IF([1]データ!$E30="","",[1]データ!$E30)</f>
        <v>#N/A</v>
      </c>
      <c r="P18" s="128"/>
      <c r="Q18" s="127" t="e">
        <f>IF([1]データ!$E29="","",[1]データ!$E29)</f>
        <v>#N/A</v>
      </c>
      <c r="R18" s="128"/>
      <c r="S18" s="127" t="e">
        <f>IF([1]データ!$E28="","",[1]データ!$E28)</f>
        <v>#N/A</v>
      </c>
      <c r="T18" s="128"/>
      <c r="U18" s="127" t="e">
        <f>IF([1]データ!$E27="","",[1]データ!$E27)</f>
        <v>#N/A</v>
      </c>
      <c r="V18" s="128"/>
      <c r="W18" s="127" t="e">
        <f>IF([1]データ!$E26="","",[1]データ!$E26)</f>
        <v>#N/A</v>
      </c>
      <c r="Y18" s="129" t="s">
        <v>78</v>
      </c>
    </row>
    <row r="19" spans="1:32" ht="9.9499999999999993" customHeight="1">
      <c r="A19" s="134"/>
      <c r="B19" s="134"/>
      <c r="C19" s="134"/>
      <c r="D19" s="128"/>
      <c r="E19" s="128"/>
      <c r="F19" s="128"/>
      <c r="G19" s="128"/>
      <c r="H19" s="128"/>
      <c r="I19" s="128"/>
      <c r="J19" s="128"/>
      <c r="K19" s="128"/>
      <c r="M19" s="128"/>
      <c r="N19" s="128"/>
      <c r="O19" s="128"/>
      <c r="P19" s="128"/>
      <c r="Q19" s="128"/>
      <c r="R19" s="128"/>
      <c r="S19" s="128"/>
      <c r="T19" s="128"/>
      <c r="U19" s="128"/>
      <c r="W19" s="128"/>
    </row>
    <row r="20" spans="1:32" ht="39.950000000000003" customHeight="1">
      <c r="A20" s="138"/>
      <c r="B20" s="138"/>
      <c r="C20" s="138"/>
      <c r="D20" s="132"/>
      <c r="E20" s="131"/>
      <c r="F20" s="132"/>
      <c r="G20" s="131"/>
      <c r="H20" s="132"/>
      <c r="I20" s="131"/>
      <c r="J20" s="132"/>
      <c r="K20" s="131"/>
      <c r="M20" s="131">
        <f>[1]データ!$F27</f>
        <v>0</v>
      </c>
      <c r="N20" s="132"/>
      <c r="O20" s="131">
        <f>[1]データ!$F26</f>
        <v>0</v>
      </c>
      <c r="P20" s="132"/>
      <c r="Q20" s="131">
        <f>[1]データ!$F25</f>
        <v>0</v>
      </c>
      <c r="R20" s="132"/>
      <c r="S20" s="131">
        <f>[1]データ!$F24</f>
        <v>0</v>
      </c>
      <c r="T20" s="132"/>
      <c r="U20" s="131">
        <f>[1]データ!$F23</f>
        <v>0</v>
      </c>
      <c r="V20" s="132"/>
      <c r="W20" s="131">
        <f>[1]データ!$F22</f>
        <v>0</v>
      </c>
    </row>
    <row r="21" spans="1:32" ht="35.1" customHeight="1">
      <c r="A21" s="139"/>
      <c r="B21" s="139"/>
      <c r="C21" s="139"/>
      <c r="D21" s="140"/>
      <c r="E21" s="133" t="s">
        <v>11</v>
      </c>
      <c r="F21" s="133"/>
      <c r="G21" s="133" t="s">
        <v>11</v>
      </c>
      <c r="H21" s="133"/>
      <c r="I21" s="133" t="s">
        <v>11</v>
      </c>
      <c r="J21" s="133"/>
      <c r="K21" s="133" t="s">
        <v>11</v>
      </c>
      <c r="M21" s="133" t="s">
        <v>11</v>
      </c>
      <c r="N21" s="133"/>
      <c r="O21" s="133" t="s">
        <v>11</v>
      </c>
      <c r="P21" s="133"/>
      <c r="Q21" s="133" t="s">
        <v>11</v>
      </c>
      <c r="R21" s="133"/>
      <c r="S21" s="133" t="s">
        <v>11</v>
      </c>
      <c r="T21" s="133"/>
      <c r="U21" s="133" t="s">
        <v>11</v>
      </c>
      <c r="V21" s="133"/>
      <c r="W21" s="133" t="s">
        <v>11</v>
      </c>
    </row>
    <row r="22" spans="1:32" ht="39.950000000000003" customHeight="1">
      <c r="A22" s="138"/>
      <c r="B22" s="138"/>
      <c r="C22" s="138"/>
      <c r="D22" s="132"/>
      <c r="E22" s="131"/>
      <c r="F22" s="132"/>
      <c r="G22" s="131"/>
      <c r="H22" s="132"/>
      <c r="I22" s="131"/>
      <c r="J22" s="132"/>
      <c r="K22" s="131"/>
      <c r="M22" s="131">
        <f>[1]データ!$G27</f>
        <v>0</v>
      </c>
      <c r="N22" s="132"/>
      <c r="O22" s="131">
        <f>[1]データ!$G26</f>
        <v>0</v>
      </c>
      <c r="P22" s="132"/>
      <c r="Q22" s="131">
        <f>[1]データ!$G25</f>
        <v>0</v>
      </c>
      <c r="R22" s="132"/>
      <c r="S22" s="131">
        <f>[1]データ!$G24</f>
        <v>0</v>
      </c>
      <c r="T22" s="132"/>
      <c r="U22" s="131">
        <f>[1]データ!$G23</f>
        <v>0</v>
      </c>
      <c r="V22" s="132"/>
      <c r="W22" s="131">
        <f>[1]データ!$G22</f>
        <v>0</v>
      </c>
    </row>
    <row r="23" spans="1:32" ht="9.9499999999999993" customHeight="1">
      <c r="A23" s="134"/>
      <c r="B23" s="134"/>
      <c r="C23" s="134"/>
      <c r="D23" s="128"/>
      <c r="E23" s="128"/>
      <c r="F23" s="128"/>
      <c r="G23" s="128"/>
      <c r="H23" s="128"/>
      <c r="I23" s="128"/>
      <c r="J23" s="128"/>
      <c r="K23" s="128"/>
      <c r="M23" s="128"/>
      <c r="N23" s="128"/>
      <c r="O23" s="128"/>
      <c r="P23" s="128"/>
      <c r="Q23" s="128"/>
      <c r="R23" s="128"/>
      <c r="S23" s="128"/>
      <c r="T23" s="128"/>
      <c r="U23" s="128"/>
      <c r="W23" s="128"/>
    </row>
    <row r="24" spans="1:32" ht="174" customHeight="1">
      <c r="A24" s="134"/>
      <c r="B24" s="134"/>
      <c r="C24" s="134"/>
      <c r="D24" s="128"/>
      <c r="E24" s="127"/>
      <c r="F24" s="128"/>
      <c r="G24" s="127"/>
      <c r="H24" s="128"/>
      <c r="I24" s="127"/>
      <c r="J24" s="128"/>
      <c r="K24" s="127"/>
      <c r="M24" s="127" t="e">
        <f>IF([1]データ!$I31="","",[1]データ!$I31)</f>
        <v>#N/A</v>
      </c>
      <c r="N24" s="128"/>
      <c r="O24" s="127" t="e">
        <f>IF([1]データ!$I30="","",[1]データ!$I30)</f>
        <v>#N/A</v>
      </c>
      <c r="P24" s="128"/>
      <c r="Q24" s="127" t="e">
        <f>IF([1]データ!$I29="","",[1]データ!$I29)</f>
        <v>#N/A</v>
      </c>
      <c r="R24" s="128"/>
      <c r="S24" s="127" t="e">
        <f>IF([1]データ!$I28="","",[1]データ!$I28)</f>
        <v>#N/A</v>
      </c>
      <c r="T24" s="128"/>
      <c r="U24" s="127" t="e">
        <f>IF([1]データ!$I27="","",[1]データ!$I27)</f>
        <v>#N/A</v>
      </c>
      <c r="V24" s="128"/>
      <c r="W24" s="127" t="e">
        <f>IF([1]データ!$I26="","",[1]データ!$I26)</f>
        <v>#N/A</v>
      </c>
    </row>
    <row r="25" spans="1:32" ht="35.1" customHeight="1">
      <c r="A25" s="122" t="s">
        <v>79</v>
      </c>
      <c r="D25" s="464" t="s">
        <v>80</v>
      </c>
      <c r="E25" s="464"/>
      <c r="G25" s="141"/>
      <c r="H25" s="141"/>
      <c r="AC25" s="142"/>
      <c r="AD25" s="142"/>
    </row>
    <row r="26" spans="1:32" ht="174" customHeight="1">
      <c r="A26" s="134"/>
      <c r="B26" s="465" t="s">
        <v>81</v>
      </c>
      <c r="C26" s="466"/>
      <c r="D26" s="464"/>
      <c r="E26" s="464"/>
      <c r="F26" s="141"/>
      <c r="G26" s="127" t="str">
        <f>[1]データ!L12</f>
        <v>D1位</v>
      </c>
      <c r="H26" s="128"/>
      <c r="I26" s="143" t="s">
        <v>82</v>
      </c>
      <c r="J26" s="128"/>
      <c r="K26" s="127" t="e">
        <f>IF([1]データ!L9="","",[1]データ!L9)</f>
        <v>#N/A</v>
      </c>
      <c r="L26" s="128"/>
      <c r="M26" s="127" t="e">
        <f>IF([1]データ!L8="","",[1]データ!L8)</f>
        <v>#N/A</v>
      </c>
      <c r="N26" s="128"/>
      <c r="O26" s="127" t="e">
        <f>IF([1]データ!L7="","",[1]データ!L7)</f>
        <v>#N/A</v>
      </c>
      <c r="P26" s="128"/>
      <c r="Q26" s="143" t="s">
        <v>83</v>
      </c>
      <c r="R26" s="128"/>
      <c r="S26" s="127" t="e">
        <f>IF([1]データ!$L4="","",[1]データ!$L4)</f>
        <v>#N/A</v>
      </c>
      <c r="U26" s="127" t="e">
        <f>IF([1]データ!$L3="","",[1]データ!$L3)</f>
        <v>#N/A</v>
      </c>
      <c r="V26" s="128"/>
      <c r="W26" s="127" t="e">
        <f>IF([1]データ!L2="","",[1]データ!L2)</f>
        <v>#N/A</v>
      </c>
      <c r="Y26" s="129" t="s">
        <v>84</v>
      </c>
      <c r="AA26" s="129" t="s">
        <v>4</v>
      </c>
      <c r="AC26" s="142"/>
      <c r="AD26" s="134"/>
      <c r="AE26" s="134"/>
      <c r="AF26" s="134"/>
    </row>
    <row r="27" spans="1:32" ht="9.9499999999999993" customHeight="1">
      <c r="A27" s="467" t="s">
        <v>85</v>
      </c>
      <c r="B27" s="466"/>
      <c r="C27" s="466"/>
      <c r="D27" s="464"/>
      <c r="E27" s="464"/>
      <c r="F27" s="141"/>
      <c r="G27" s="128"/>
      <c r="H27" s="128"/>
      <c r="I27" s="134"/>
      <c r="J27" s="128"/>
      <c r="K27" s="128"/>
      <c r="L27" s="128"/>
      <c r="M27" s="128"/>
      <c r="N27" s="128"/>
      <c r="O27" s="128"/>
      <c r="P27" s="128"/>
      <c r="Q27" s="134"/>
      <c r="R27" s="128"/>
      <c r="S27" s="128"/>
      <c r="U27" s="128"/>
      <c r="V27" s="128"/>
      <c r="W27" s="128"/>
      <c r="AC27" s="142"/>
      <c r="AD27" s="142"/>
    </row>
    <row r="28" spans="1:32" ht="39.950000000000003" customHeight="1">
      <c r="A28" s="467"/>
      <c r="B28" s="466"/>
      <c r="C28" s="466"/>
      <c r="D28" s="464"/>
      <c r="E28" s="464"/>
      <c r="F28" s="141"/>
      <c r="G28" s="131" t="str">
        <f>IF([1]データ!M12="","",[1]データ!M12)</f>
        <v/>
      </c>
      <c r="H28" s="132"/>
      <c r="I28" s="138"/>
      <c r="J28" s="132"/>
      <c r="K28" s="131" t="str">
        <f>IF([1]データ!M9="","",[1]データ!M9)</f>
        <v/>
      </c>
      <c r="L28" s="132"/>
      <c r="M28" s="131" t="str">
        <f>IF([1]データ!M8="","",[1]データ!M8)</f>
        <v/>
      </c>
      <c r="N28" s="132"/>
      <c r="O28" s="131" t="str">
        <f>IF([1]データ!M7="","",[1]データ!M7)</f>
        <v/>
      </c>
      <c r="P28" s="132"/>
      <c r="Q28" s="138"/>
      <c r="R28" s="132"/>
      <c r="S28" s="131" t="str">
        <f>IF([1]データ!M4="","",[1]データ!M4)</f>
        <v/>
      </c>
      <c r="U28" s="131" t="str">
        <f>IF([1]データ!M3="","",[1]データ!M3)</f>
        <v/>
      </c>
      <c r="V28" s="132"/>
      <c r="W28" s="131" t="str">
        <f>IF([1]データ!M2="","",[1]データ!M2)</f>
        <v/>
      </c>
      <c r="AC28" s="138"/>
      <c r="AD28" s="142"/>
    </row>
    <row r="29" spans="1:32" ht="35.1" customHeight="1">
      <c r="A29" s="467"/>
      <c r="B29" s="466"/>
      <c r="C29" s="466"/>
      <c r="D29" s="464"/>
      <c r="E29" s="464"/>
      <c r="F29" s="141"/>
      <c r="G29" s="133" t="s">
        <v>11</v>
      </c>
      <c r="H29" s="133"/>
      <c r="I29" s="133"/>
      <c r="J29" s="133"/>
      <c r="K29" s="133" t="s">
        <v>11</v>
      </c>
      <c r="L29" s="133"/>
      <c r="M29" s="133" t="s">
        <v>11</v>
      </c>
      <c r="O29" s="133" t="s">
        <v>11</v>
      </c>
      <c r="P29" s="133"/>
      <c r="Q29" s="133"/>
      <c r="R29" s="133"/>
      <c r="S29" s="133" t="s">
        <v>11</v>
      </c>
      <c r="T29" s="133"/>
      <c r="U29" s="133" t="s">
        <v>11</v>
      </c>
      <c r="V29" s="133"/>
      <c r="W29" s="133" t="s">
        <v>11</v>
      </c>
      <c r="Y29" s="133"/>
      <c r="AC29" s="138"/>
      <c r="AD29" s="142"/>
    </row>
    <row r="30" spans="1:32" ht="39.950000000000003" customHeight="1">
      <c r="A30" s="467"/>
      <c r="B30" s="466"/>
      <c r="C30" s="466"/>
      <c r="D30" s="464"/>
      <c r="E30" s="464"/>
      <c r="F30" s="141"/>
      <c r="G30" s="131" t="str">
        <f>IF([1]データ!N12="","",[1]データ!N12)</f>
        <v/>
      </c>
      <c r="H30" s="132"/>
      <c r="I30" s="138"/>
      <c r="J30" s="132"/>
      <c r="K30" s="131" t="str">
        <f>IF([1]データ!N9="","",[1]データ!N9)</f>
        <v/>
      </c>
      <c r="L30" s="132"/>
      <c r="M30" s="131" t="str">
        <f>IF([1]データ!N8="","",[1]データ!N8)</f>
        <v/>
      </c>
      <c r="N30" s="132"/>
      <c r="O30" s="131" t="str">
        <f>IF([1]データ!N7="","",[1]データ!N7)</f>
        <v/>
      </c>
      <c r="P30" s="132"/>
      <c r="Q30" s="138"/>
      <c r="R30" s="132"/>
      <c r="S30" s="131" t="str">
        <f>IF([1]データ!N4="","",[1]データ!N4)</f>
        <v/>
      </c>
      <c r="U30" s="131" t="str">
        <f>IF([1]データ!N3="","",[1]データ!N3)</f>
        <v/>
      </c>
      <c r="W30" s="131" t="str">
        <f>IF([1]データ!N2="","",[1]データ!N2)</f>
        <v/>
      </c>
      <c r="AC30" s="142"/>
      <c r="AD30" s="142"/>
    </row>
    <row r="31" spans="1:32" ht="9.9499999999999993" customHeight="1">
      <c r="A31" s="467"/>
      <c r="B31" s="466"/>
      <c r="C31" s="466"/>
      <c r="D31" s="464"/>
      <c r="E31" s="464"/>
      <c r="F31" s="141"/>
      <c r="G31" s="128"/>
      <c r="H31" s="128"/>
      <c r="I31" s="134"/>
      <c r="J31" s="128"/>
      <c r="K31" s="128"/>
      <c r="L31" s="128"/>
      <c r="M31" s="128"/>
      <c r="N31" s="128"/>
      <c r="O31" s="128"/>
      <c r="P31" s="128"/>
      <c r="Q31" s="134"/>
      <c r="R31" s="128"/>
      <c r="S31" s="128"/>
      <c r="U31" s="128"/>
      <c r="V31" s="128"/>
      <c r="W31" s="128"/>
      <c r="AC31" s="138"/>
      <c r="AD31" s="142"/>
    </row>
    <row r="32" spans="1:32" ht="174" customHeight="1">
      <c r="A32" s="467"/>
      <c r="B32" s="466"/>
      <c r="C32" s="466"/>
      <c r="D32" s="464"/>
      <c r="E32" s="464"/>
      <c r="F32" s="141"/>
      <c r="G32" s="127" t="str">
        <f>[1]データ!O12</f>
        <v>E1位</v>
      </c>
      <c r="H32" s="128"/>
      <c r="I32" s="134"/>
      <c r="J32" s="128"/>
      <c r="K32" s="127" t="e">
        <f>IF([1]データ!P9="","",[1]データ!P9)</f>
        <v>#N/A</v>
      </c>
      <c r="L32" s="128"/>
      <c r="M32" s="127" t="e">
        <f>IF([1]データ!P8="","",[1]データ!P8)</f>
        <v>#N/A</v>
      </c>
      <c r="N32" s="128"/>
      <c r="O32" s="127" t="e">
        <f>IF([1]データ!P7="","",[1]データ!P7)</f>
        <v>#N/A</v>
      </c>
      <c r="P32" s="128"/>
      <c r="Q32" s="134"/>
      <c r="R32" s="128"/>
      <c r="S32" s="127" t="e">
        <f>IF([1]データ!P4="","",[1]データ!P4)</f>
        <v>#N/A</v>
      </c>
      <c r="U32" s="127" t="e">
        <f>IF([1]データ!P3="","",[1]データ!P3)</f>
        <v>#N/A</v>
      </c>
      <c r="V32" s="128"/>
      <c r="W32" s="127" t="e">
        <f>IF([1]データ!P2="","",[1]データ!P2)</f>
        <v>#N/A</v>
      </c>
      <c r="AC32" s="138"/>
      <c r="AD32" s="142"/>
    </row>
    <row r="33" spans="1:19">
      <c r="B33" s="466"/>
      <c r="C33" s="466"/>
      <c r="D33" s="464"/>
      <c r="E33" s="464"/>
      <c r="F33" s="141"/>
      <c r="G33" s="141"/>
      <c r="H33" s="141"/>
    </row>
    <row r="34" spans="1:19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</row>
    <row r="35" spans="1:19">
      <c r="A35" s="134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</row>
    <row r="36" spans="1:19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</row>
    <row r="37" spans="1:19">
      <c r="A37" s="139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</row>
    <row r="38" spans="1:19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</row>
    <row r="39" spans="1:19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</row>
    <row r="40" spans="1:19">
      <c r="A40" s="134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</row>
  </sheetData>
  <mergeCells count="5">
    <mergeCell ref="Z1:AA8"/>
    <mergeCell ref="Y2:Y8"/>
    <mergeCell ref="D25:E33"/>
    <mergeCell ref="B26:C33"/>
    <mergeCell ref="A27:A32"/>
  </mergeCells>
  <phoneticPr fontId="1"/>
  <pageMargins left="0.25" right="0.25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zoomScale="90" zoomScaleNormal="90" workbookViewId="0">
      <selection activeCell="R12" sqref="R12"/>
    </sheetView>
  </sheetViews>
  <sheetFormatPr defaultRowHeight="13.5"/>
  <cols>
    <col min="6" max="7" width="4.625" customWidth="1"/>
    <col min="13" max="14" width="4.625" customWidth="1"/>
  </cols>
  <sheetData>
    <row r="1" spans="1:19">
      <c r="A1" t="s">
        <v>95</v>
      </c>
      <c r="B1" t="s">
        <v>96</v>
      </c>
      <c r="D1" t="s">
        <v>73</v>
      </c>
      <c r="K1" t="s">
        <v>84</v>
      </c>
    </row>
    <row r="2" spans="1:19">
      <c r="A2" t="s">
        <v>97</v>
      </c>
      <c r="B2" t="s">
        <v>98</v>
      </c>
      <c r="D2" s="163" t="str">
        <f>[2]要項!D57</f>
        <v>A1</v>
      </c>
      <c r="E2" s="163" t="e">
        <f t="shared" ref="E2:E11" si="0">IF(D2="","",VLOOKUP(D2,$A$1:$B$17,2,0))</f>
        <v>#N/A</v>
      </c>
      <c r="F2" s="163">
        <f>[2]要項!F57</f>
        <v>0</v>
      </c>
      <c r="G2" s="163">
        <f>[2]要項!H57</f>
        <v>0</v>
      </c>
      <c r="H2" s="163" t="str">
        <f>[2]要項!I57</f>
        <v>A2</v>
      </c>
      <c r="I2" s="163" t="e">
        <f t="shared" ref="I2:I11" si="1">IF(H2="","",VLOOKUP(H2,$A$1:$B$17,2,0))</f>
        <v>#N/A</v>
      </c>
      <c r="K2" s="163" t="str">
        <f>[2]要項!E90</f>
        <v>Ｂ２位</v>
      </c>
      <c r="L2" s="163" t="e">
        <f>IF(K2="","",VLOOKUP(K2,$A$1:$B$17,2,0))</f>
        <v>#N/A</v>
      </c>
      <c r="M2" s="163" t="str">
        <f>IF([2]要項!J90="","",[2]要項!J90)</f>
        <v/>
      </c>
      <c r="N2" s="163" t="str">
        <f>IF([2]要項!L90="","",[2]要項!L90)</f>
        <v/>
      </c>
      <c r="O2" s="163" t="str">
        <f>[2]要項!M90</f>
        <v>Ａ１位</v>
      </c>
      <c r="P2" s="163" t="e">
        <f>IF(O2="","",VLOOKUP(O2,$A$1:$B$17,2,0))</f>
        <v>#N/A</v>
      </c>
    </row>
    <row r="3" spans="1:19">
      <c r="A3" t="s">
        <v>99</v>
      </c>
      <c r="B3" t="s">
        <v>100</v>
      </c>
      <c r="D3" s="163" t="str">
        <f>[2]要項!D58</f>
        <v>A3</v>
      </c>
      <c r="E3" s="163" t="e">
        <f t="shared" si="0"/>
        <v>#N/A</v>
      </c>
      <c r="F3" s="163">
        <f>[2]要項!F58</f>
        <v>0</v>
      </c>
      <c r="G3" s="163">
        <f>[2]要項!H58</f>
        <v>0</v>
      </c>
      <c r="H3" s="163" t="str">
        <f>[2]要項!I58</f>
        <v>A4</v>
      </c>
      <c r="I3" s="163" t="e">
        <f t="shared" si="1"/>
        <v>#N/A</v>
      </c>
      <c r="K3" s="163" t="str">
        <f>[2]要項!E92</f>
        <v>Ｂ２位</v>
      </c>
      <c r="L3" s="163" t="e">
        <f>IF(K3="","",VLOOKUP(K3,$A$1:$B$17,2,0))</f>
        <v>#N/A</v>
      </c>
      <c r="M3" s="163" t="str">
        <f>IF([2]要項!J92="","",[2]要項!J92)</f>
        <v/>
      </c>
      <c r="N3" s="163" t="str">
        <f>IF([2]要項!L92="","",[2]要項!L92)</f>
        <v/>
      </c>
      <c r="O3" s="163" t="str">
        <f>[2]要項!M92</f>
        <v>Ｃ１位</v>
      </c>
      <c r="P3" s="163" t="e">
        <f>IF(O3="","",VLOOKUP(O3,$A$1:$B$17,2,0))</f>
        <v>#N/A</v>
      </c>
    </row>
    <row r="4" spans="1:19">
      <c r="A4" t="s">
        <v>101</v>
      </c>
      <c r="B4" t="s">
        <v>102</v>
      </c>
      <c r="D4" s="163" t="str">
        <f>[2]要項!D59</f>
        <v>A1</v>
      </c>
      <c r="E4" s="163" t="e">
        <f t="shared" si="0"/>
        <v>#N/A</v>
      </c>
      <c r="F4" s="163">
        <f>[2]要項!F59</f>
        <v>0</v>
      </c>
      <c r="G4" s="163">
        <f>[2]要項!H59</f>
        <v>0</v>
      </c>
      <c r="H4" s="163" t="str">
        <f>[2]要項!I59</f>
        <v>A5</v>
      </c>
      <c r="I4" s="163" t="e">
        <f t="shared" si="1"/>
        <v>#N/A</v>
      </c>
      <c r="K4" s="163" t="str">
        <f>[2]要項!E94</f>
        <v>Ａ１位</v>
      </c>
      <c r="L4" s="163" t="e">
        <f>IF(K4="","",VLOOKUP(K4,$A$1:$B$17,2,0))</f>
        <v>#N/A</v>
      </c>
      <c r="M4" s="163" t="str">
        <f>IF([2]要項!J94="","",[2]要項!J94)</f>
        <v/>
      </c>
      <c r="N4" s="163" t="str">
        <f>IF([2]要項!L94="","",[2]要項!L94)</f>
        <v/>
      </c>
      <c r="O4" s="163" t="str">
        <f>[2]要項!M94</f>
        <v>Ｃ１位</v>
      </c>
      <c r="P4" s="163" t="e">
        <f>IF(O4="","",VLOOKUP(O4,$A$1:$B$17,2,0))</f>
        <v>#N/A</v>
      </c>
    </row>
    <row r="5" spans="1:19">
      <c r="A5" t="s">
        <v>103</v>
      </c>
      <c r="B5" t="s">
        <v>104</v>
      </c>
      <c r="D5" s="163" t="str">
        <f>[2]要項!D60</f>
        <v>A2</v>
      </c>
      <c r="E5" s="163" t="e">
        <f t="shared" si="0"/>
        <v>#N/A</v>
      </c>
      <c r="F5" s="163">
        <f>[2]要項!F60</f>
        <v>0</v>
      </c>
      <c r="G5" s="163">
        <f>[2]要項!H60</f>
        <v>0</v>
      </c>
      <c r="H5" s="163" t="str">
        <f>[2]要項!I60</f>
        <v>A3</v>
      </c>
      <c r="I5" s="163" t="e">
        <f t="shared" si="1"/>
        <v>#N/A</v>
      </c>
      <c r="K5" s="164"/>
      <c r="L5" s="164"/>
      <c r="O5" s="164"/>
      <c r="P5" s="164"/>
    </row>
    <row r="6" spans="1:19">
      <c r="A6" t="s">
        <v>105</v>
      </c>
      <c r="B6" t="s">
        <v>106</v>
      </c>
      <c r="D6" s="163" t="str">
        <f>[2]要項!D61</f>
        <v>A4</v>
      </c>
      <c r="E6" s="163" t="e">
        <f t="shared" si="0"/>
        <v>#N/A</v>
      </c>
      <c r="F6" s="163">
        <f>[2]要項!F61</f>
        <v>0</v>
      </c>
      <c r="G6" s="163">
        <f>[2]要項!H61</f>
        <v>0</v>
      </c>
      <c r="H6" s="163" t="str">
        <f>[2]要項!I61</f>
        <v>A5</v>
      </c>
      <c r="I6" s="163" t="e">
        <f t="shared" si="1"/>
        <v>#N/A</v>
      </c>
      <c r="K6" s="164" t="s">
        <v>83</v>
      </c>
      <c r="L6" s="164"/>
      <c r="M6" s="164"/>
      <c r="N6" s="164"/>
      <c r="O6" s="164"/>
      <c r="P6" s="164"/>
    </row>
    <row r="7" spans="1:19">
      <c r="A7" t="s">
        <v>107</v>
      </c>
      <c r="B7" t="s">
        <v>108</v>
      </c>
      <c r="D7" s="163" t="str">
        <f>[2]要項!O57</f>
        <v>A2</v>
      </c>
      <c r="E7" s="163" t="e">
        <f t="shared" si="0"/>
        <v>#N/A</v>
      </c>
      <c r="F7" s="163">
        <f>[2]要項!Q57</f>
        <v>0</v>
      </c>
      <c r="G7" s="163">
        <f>[2]要項!S57</f>
        <v>0</v>
      </c>
      <c r="H7" s="163" t="str">
        <f>[2]要項!T57</f>
        <v>A4</v>
      </c>
      <c r="I7" s="163" t="e">
        <f t="shared" si="1"/>
        <v>#N/A</v>
      </c>
      <c r="K7" s="163" t="str">
        <f>[2]要項!E91</f>
        <v>Ａ２位</v>
      </c>
      <c r="L7" s="163" t="e">
        <f>IF(K7="","",VLOOKUP(K7,$A$1:$B$17,2,0))</f>
        <v>#N/A</v>
      </c>
      <c r="M7" s="163" t="str">
        <f>IF([2]要項!J91="","",[2]要項!J91)</f>
        <v/>
      </c>
      <c r="N7" s="163" t="str">
        <f>IF([2]要項!L91="","",[2]要項!L91)</f>
        <v/>
      </c>
      <c r="O7" s="163" t="str">
        <f>[2]要項!M91</f>
        <v>Ｃ２位</v>
      </c>
      <c r="P7" s="163" t="e">
        <f>IF(O7="","",VLOOKUP(O7,$A$1:$B$17,2,0))</f>
        <v>#N/A</v>
      </c>
    </row>
    <row r="8" spans="1:19">
      <c r="A8" t="s">
        <v>109</v>
      </c>
      <c r="B8" t="s">
        <v>110</v>
      </c>
      <c r="D8" s="163" t="str">
        <f>[2]要項!O58</f>
        <v>A3</v>
      </c>
      <c r="E8" s="163" t="e">
        <f t="shared" si="0"/>
        <v>#N/A</v>
      </c>
      <c r="F8" s="163">
        <f>[2]要項!Q58</f>
        <v>0</v>
      </c>
      <c r="G8" s="163">
        <f>[2]要項!S58</f>
        <v>0</v>
      </c>
      <c r="H8" s="163" t="str">
        <f>[2]要項!T58</f>
        <v>A5</v>
      </c>
      <c r="I8" s="163" t="e">
        <f t="shared" si="1"/>
        <v>#N/A</v>
      </c>
      <c r="K8" s="163" t="str">
        <f>[2]要項!E93</f>
        <v>Ａ２位</v>
      </c>
      <c r="L8" s="163" t="e">
        <f>IF(K8="","",VLOOKUP(K8,$A$1:$B$17,2,0))</f>
        <v>#N/A</v>
      </c>
      <c r="M8" s="163" t="str">
        <f>IF([2]要項!J93="","",[2]要項!J93)</f>
        <v/>
      </c>
      <c r="N8" s="163" t="str">
        <f>IF([2]要項!L93="","",[2]要項!L93)</f>
        <v/>
      </c>
      <c r="O8" s="163" t="str">
        <f>[2]要項!M93</f>
        <v>Ｂ１位</v>
      </c>
      <c r="P8" s="163" t="e">
        <f>IF(O8="","",VLOOKUP(O8,$A$1:$B$17,2,0))</f>
        <v>#N/A</v>
      </c>
    </row>
    <row r="9" spans="1:19">
      <c r="A9" t="s">
        <v>111</v>
      </c>
      <c r="B9" t="s">
        <v>112</v>
      </c>
      <c r="D9" s="163" t="str">
        <f>[2]要項!O59</f>
        <v>A1</v>
      </c>
      <c r="E9" s="163" t="e">
        <f t="shared" si="0"/>
        <v>#N/A</v>
      </c>
      <c r="F9" s="163">
        <f>[2]要項!Q59</f>
        <v>0</v>
      </c>
      <c r="G9" s="163">
        <f>[2]要項!S59</f>
        <v>0</v>
      </c>
      <c r="H9" s="163" t="str">
        <f>[2]要項!T59</f>
        <v>A4</v>
      </c>
      <c r="I9" s="163" t="e">
        <f t="shared" si="1"/>
        <v>#N/A</v>
      </c>
      <c r="K9" s="163" t="str">
        <f>[2]要項!E95</f>
        <v>Ｃ２位</v>
      </c>
      <c r="L9" s="163" t="e">
        <f>IF(K9="","",VLOOKUP(K9,$A$1:$B$17,2,0))</f>
        <v>#N/A</v>
      </c>
      <c r="M9" s="163" t="str">
        <f>IF([2]要項!J95="","",[2]要項!J95)</f>
        <v/>
      </c>
      <c r="N9" s="163" t="str">
        <f>IF([2]要項!L95="","",[2]要項!L95)</f>
        <v/>
      </c>
      <c r="O9" s="163" t="str">
        <f>[2]要項!M95</f>
        <v>Ｂ１位</v>
      </c>
      <c r="P9" s="163" t="e">
        <f>IF(O9="","",VLOOKUP(O9,$A$1:$B$17,2,0))</f>
        <v>#N/A</v>
      </c>
      <c r="R9" s="164"/>
    </row>
    <row r="10" spans="1:19">
      <c r="A10" t="s">
        <v>113</v>
      </c>
      <c r="B10" t="s">
        <v>114</v>
      </c>
      <c r="D10" s="163" t="str">
        <f>[2]要項!O60</f>
        <v>A2</v>
      </c>
      <c r="E10" s="163" t="e">
        <f t="shared" si="0"/>
        <v>#N/A</v>
      </c>
      <c r="F10" s="163">
        <f>[2]要項!Q60</f>
        <v>0</v>
      </c>
      <c r="G10" s="163">
        <f>[2]要項!S60</f>
        <v>0</v>
      </c>
      <c r="H10" s="163" t="str">
        <f>[2]要項!T60</f>
        <v>A5</v>
      </c>
      <c r="I10" s="163" t="e">
        <f t="shared" si="1"/>
        <v>#N/A</v>
      </c>
    </row>
    <row r="11" spans="1:19">
      <c r="A11" t="s">
        <v>115</v>
      </c>
      <c r="B11" t="s">
        <v>116</v>
      </c>
      <c r="D11" s="163" t="str">
        <f>[2]要項!O61</f>
        <v>A1</v>
      </c>
      <c r="E11" s="163" t="e">
        <f t="shared" si="0"/>
        <v>#N/A</v>
      </c>
      <c r="F11" s="163">
        <f>[2]要項!Q61</f>
        <v>0</v>
      </c>
      <c r="G11" s="163">
        <f>[2]要項!S61</f>
        <v>0</v>
      </c>
      <c r="H11" s="163" t="str">
        <f>[2]要項!T61</f>
        <v>A3</v>
      </c>
      <c r="I11" s="163" t="e">
        <f t="shared" si="1"/>
        <v>#N/A</v>
      </c>
      <c r="L11" t="s">
        <v>117</v>
      </c>
    </row>
    <row r="12" spans="1:19">
      <c r="A12" t="s">
        <v>118</v>
      </c>
      <c r="B12" t="s">
        <v>119</v>
      </c>
      <c r="L12" s="163" t="str">
        <f>[2]要項!B101</f>
        <v>D1位</v>
      </c>
      <c r="M12" s="163" t="str">
        <f>IF([2]要項!E101="","",[2]要項!E101)</f>
        <v/>
      </c>
      <c r="N12" s="163" t="str">
        <f>IF([2]要項!J101="","",[2]要項!J101)</f>
        <v/>
      </c>
      <c r="O12" s="163" t="str">
        <f>IF([2]要項!L101="","",[2]要項!L101)</f>
        <v>E1位</v>
      </c>
      <c r="Q12" s="164"/>
      <c r="S12" s="164" t="str">
        <f>IF([2]要項!K101="","",[2]要項!K101)</f>
        <v/>
      </c>
    </row>
    <row r="13" spans="1:19">
      <c r="A13" t="s">
        <v>120</v>
      </c>
      <c r="B13" t="s">
        <v>121</v>
      </c>
      <c r="D13" t="s">
        <v>76</v>
      </c>
    </row>
    <row r="14" spans="1:19">
      <c r="A14" t="s">
        <v>122</v>
      </c>
      <c r="B14" t="s">
        <v>123</v>
      </c>
      <c r="D14" s="163" t="str">
        <f>[2]要項!D65</f>
        <v>B1</v>
      </c>
      <c r="E14" s="163" t="e">
        <f t="shared" ref="E14:E19" si="2">IF(D14="","",VLOOKUP(D14,$A$1:$B$17,2,0))</f>
        <v>#N/A</v>
      </c>
      <c r="F14" s="163">
        <f>[2]要項!F65</f>
        <v>0</v>
      </c>
      <c r="G14" s="163">
        <f>[2]要項!H65</f>
        <v>0</v>
      </c>
      <c r="H14" s="163" t="str">
        <f>[2]要項!I65</f>
        <v>B2</v>
      </c>
      <c r="I14" s="163" t="e">
        <f t="shared" ref="I14:I19" si="3">IF(H14="","",VLOOKUP(H14,$A$1:$B$17,2,0))</f>
        <v>#N/A</v>
      </c>
    </row>
    <row r="15" spans="1:19">
      <c r="A15" t="s">
        <v>69</v>
      </c>
      <c r="B15" t="s">
        <v>124</v>
      </c>
      <c r="D15" s="163" t="str">
        <f>[2]要項!D66</f>
        <v>B3</v>
      </c>
      <c r="E15" s="163" t="e">
        <f t="shared" si="2"/>
        <v>#N/A</v>
      </c>
      <c r="F15" s="163">
        <f>[2]要項!F66</f>
        <v>0</v>
      </c>
      <c r="G15" s="163">
        <f>[2]要項!H66</f>
        <v>0</v>
      </c>
      <c r="H15" s="163" t="str">
        <f>[2]要項!I66</f>
        <v>B4</v>
      </c>
      <c r="I15" s="163" t="e">
        <f t="shared" si="3"/>
        <v>#N/A</v>
      </c>
    </row>
    <row r="16" spans="1:19">
      <c r="A16" t="s">
        <v>125</v>
      </c>
      <c r="B16" t="s">
        <v>126</v>
      </c>
      <c r="D16" s="163" t="str">
        <f>[2]要項!D67</f>
        <v>B1</v>
      </c>
      <c r="E16" s="163" t="e">
        <f t="shared" si="2"/>
        <v>#N/A</v>
      </c>
      <c r="F16" s="163">
        <f>[2]要項!F67</f>
        <v>0</v>
      </c>
      <c r="G16" s="163">
        <f>[2]要項!H67</f>
        <v>0</v>
      </c>
      <c r="H16" s="163" t="str">
        <f>[2]要項!I67</f>
        <v>B3</v>
      </c>
      <c r="I16" s="163" t="e">
        <f t="shared" si="3"/>
        <v>#N/A</v>
      </c>
      <c r="L16" t="str">
        <f>IF(K16="","",VLOOKUP(K16,$A$1:$B$17,2,0))</f>
        <v/>
      </c>
      <c r="P16" t="str">
        <f>IF(O16="","",VLOOKUP(O16,$A$1:$B$17,2,0))</f>
        <v/>
      </c>
    </row>
    <row r="17" spans="1:16">
      <c r="A17" t="s">
        <v>127</v>
      </c>
      <c r="B17" t="s">
        <v>128</v>
      </c>
      <c r="D17" s="163" t="str">
        <f>[2]要項!D68</f>
        <v>B2</v>
      </c>
      <c r="E17" s="163" t="e">
        <f t="shared" si="2"/>
        <v>#N/A</v>
      </c>
      <c r="F17" s="163">
        <f>[2]要項!F68</f>
        <v>0</v>
      </c>
      <c r="G17" s="163">
        <f>[2]要項!H68</f>
        <v>0</v>
      </c>
      <c r="H17" s="163" t="str">
        <f>[2]要項!I68</f>
        <v>B4</v>
      </c>
      <c r="I17" s="163" t="e">
        <f t="shared" si="3"/>
        <v>#N/A</v>
      </c>
    </row>
    <row r="18" spans="1:16">
      <c r="D18" s="163" t="str">
        <f>[2]要項!O65</f>
        <v>B1</v>
      </c>
      <c r="E18" s="163" t="e">
        <f t="shared" si="2"/>
        <v>#N/A</v>
      </c>
      <c r="F18" s="163">
        <f>[2]要項!Q65</f>
        <v>0</v>
      </c>
      <c r="G18" s="163">
        <f>[2]要項!S65</f>
        <v>0</v>
      </c>
      <c r="H18" s="163" t="str">
        <f>[2]要項!T65</f>
        <v>B4</v>
      </c>
      <c r="I18" s="163" t="e">
        <f t="shared" si="3"/>
        <v>#N/A</v>
      </c>
    </row>
    <row r="19" spans="1:16">
      <c r="D19" s="163" t="str">
        <f>[2]要項!O66</f>
        <v>B2</v>
      </c>
      <c r="E19" s="163" t="e">
        <f t="shared" si="2"/>
        <v>#N/A</v>
      </c>
      <c r="F19" s="163">
        <f>[2]要項!Q66</f>
        <v>0</v>
      </c>
      <c r="G19" s="163">
        <f>[2]要項!S66</f>
        <v>0</v>
      </c>
      <c r="H19" s="163" t="str">
        <f>[2]要項!T66</f>
        <v>B3</v>
      </c>
      <c r="I19" s="163" t="e">
        <f t="shared" si="3"/>
        <v>#N/A</v>
      </c>
      <c r="P19" t="str">
        <f>IF(O19="","",VLOOKUP(O19,$A$1:$B$17,2,0))</f>
        <v/>
      </c>
    </row>
    <row r="20" spans="1:16">
      <c r="D20" s="163"/>
      <c r="E20" s="163"/>
      <c r="F20" s="163"/>
      <c r="G20" s="163"/>
      <c r="H20" s="163"/>
      <c r="I20" s="163"/>
      <c r="P20" t="str">
        <f>IF(O20="","",VLOOKUP(O20,$A$1:$B$17,2,0))</f>
        <v/>
      </c>
    </row>
    <row r="21" spans="1:16">
      <c r="D21" s="163"/>
      <c r="E21" s="163"/>
      <c r="F21" s="163"/>
      <c r="G21" s="163"/>
      <c r="H21" s="163"/>
      <c r="I21" s="163"/>
      <c r="P21" t="str">
        <f>IF(O21="","",VLOOKUP(O21,$A$1:$B$17,2,0))</f>
        <v/>
      </c>
    </row>
    <row r="22" spans="1:16">
      <c r="D22" s="163"/>
      <c r="E22" s="163"/>
      <c r="F22" s="163"/>
      <c r="G22" s="163"/>
      <c r="H22" s="163"/>
      <c r="I22" s="163"/>
      <c r="P22" t="str">
        <f>IF(O22="","",VLOOKUP(O22,$A$1:$B$17,2,0))</f>
        <v/>
      </c>
    </row>
    <row r="23" spans="1:16">
      <c r="D23" s="163"/>
      <c r="E23" s="163"/>
      <c r="F23" s="163"/>
      <c r="G23" s="163"/>
      <c r="H23" s="163"/>
      <c r="I23" s="163"/>
      <c r="P23" t="str">
        <f>IF(O23="","",VLOOKUP(O23,$A$1:$B$17,2,0))</f>
        <v/>
      </c>
    </row>
    <row r="25" spans="1:16">
      <c r="D25" t="s">
        <v>78</v>
      </c>
    </row>
    <row r="26" spans="1:16">
      <c r="D26" s="163" t="str">
        <f>[2]要項!D72</f>
        <v>C1</v>
      </c>
      <c r="E26" s="163" t="e">
        <f t="shared" ref="E26:E31" si="4">IF(D26="","",VLOOKUP(D26,$A$1:$B$17,2,0))</f>
        <v>#N/A</v>
      </c>
      <c r="F26" s="163">
        <f>[2]要項!F72</f>
        <v>0</v>
      </c>
      <c r="G26" s="163">
        <f>[2]要項!H72</f>
        <v>0</v>
      </c>
      <c r="H26" s="163" t="str">
        <f>[2]要項!I72</f>
        <v>C2</v>
      </c>
      <c r="I26" s="163" t="e">
        <f t="shared" ref="I26:I31" si="5">IF(H26="","",VLOOKUP(H26,$A$1:$B$17,2,0))</f>
        <v>#N/A</v>
      </c>
      <c r="L26" t="str">
        <f>IF(K26="","",VLOOKUP(K26,$A$1:$B$17,2,0))</f>
        <v/>
      </c>
    </row>
    <row r="27" spans="1:16">
      <c r="D27" s="163" t="str">
        <f>[2]要項!D73</f>
        <v>C3</v>
      </c>
      <c r="E27" s="163" t="e">
        <f t="shared" si="4"/>
        <v>#N/A</v>
      </c>
      <c r="F27" s="163">
        <f>[2]要項!F73</f>
        <v>0</v>
      </c>
      <c r="G27" s="163">
        <f>[2]要項!H73</f>
        <v>0</v>
      </c>
      <c r="H27" s="163" t="str">
        <f>[2]要項!I73</f>
        <v>C4</v>
      </c>
      <c r="I27" s="163" t="e">
        <f t="shared" si="5"/>
        <v>#N/A</v>
      </c>
      <c r="L27" t="str">
        <f>IF(K27="","",VLOOKUP(K27,$A$1:$B$17,2,0))</f>
        <v/>
      </c>
    </row>
    <row r="28" spans="1:16">
      <c r="D28" s="163" t="str">
        <f>[2]要項!D74</f>
        <v>C1</v>
      </c>
      <c r="E28" s="163" t="e">
        <f t="shared" si="4"/>
        <v>#N/A</v>
      </c>
      <c r="F28" s="163">
        <f>[2]要項!F74</f>
        <v>0</v>
      </c>
      <c r="G28" s="163">
        <f>[2]要項!H74</f>
        <v>0</v>
      </c>
      <c r="H28" s="163" t="str">
        <f>[2]要項!I74</f>
        <v>C3</v>
      </c>
      <c r="I28" s="163" t="e">
        <f t="shared" si="5"/>
        <v>#N/A</v>
      </c>
    </row>
    <row r="29" spans="1:16">
      <c r="D29" s="163" t="str">
        <f>[2]要項!D75</f>
        <v>C2</v>
      </c>
      <c r="E29" s="163" t="e">
        <f t="shared" si="4"/>
        <v>#N/A</v>
      </c>
      <c r="F29" s="163">
        <f>[2]要項!F75</f>
        <v>0</v>
      </c>
      <c r="G29" s="163">
        <f>[2]要項!H75</f>
        <v>0</v>
      </c>
      <c r="H29" s="163" t="str">
        <f>[2]要項!I75</f>
        <v>C4</v>
      </c>
      <c r="I29" s="163" t="e">
        <f t="shared" si="5"/>
        <v>#N/A</v>
      </c>
    </row>
    <row r="30" spans="1:16">
      <c r="D30" s="163" t="str">
        <f>[2]要項!O72</f>
        <v>C1</v>
      </c>
      <c r="E30" s="163" t="e">
        <f t="shared" si="4"/>
        <v>#N/A</v>
      </c>
      <c r="F30" s="163">
        <f>[2]要項!Q72</f>
        <v>0</v>
      </c>
      <c r="G30" s="163">
        <f>[2]要項!S72</f>
        <v>0</v>
      </c>
      <c r="H30" s="163" t="str">
        <f>[2]要項!T72</f>
        <v>C4</v>
      </c>
      <c r="I30" s="163" t="e">
        <f t="shared" si="5"/>
        <v>#N/A</v>
      </c>
    </row>
    <row r="31" spans="1:16">
      <c r="D31" s="163" t="str">
        <f>[2]要項!O73</f>
        <v>C2</v>
      </c>
      <c r="E31" s="163" t="e">
        <f t="shared" si="4"/>
        <v>#N/A</v>
      </c>
      <c r="F31" s="163">
        <f>[2]要項!Q73</f>
        <v>0</v>
      </c>
      <c r="G31" s="163">
        <f>[2]要項!S73</f>
        <v>0</v>
      </c>
      <c r="H31" s="163" t="str">
        <f>[2]要項!T73</f>
        <v>C3</v>
      </c>
      <c r="I31" s="163" t="e">
        <f t="shared" si="5"/>
        <v>#N/A</v>
      </c>
    </row>
    <row r="32" spans="1:16">
      <c r="D32" s="163"/>
      <c r="E32" s="163"/>
      <c r="F32" s="163"/>
      <c r="G32" s="163"/>
      <c r="H32" s="163"/>
      <c r="I32" s="163"/>
    </row>
    <row r="33" spans="4:9">
      <c r="D33" s="163"/>
      <c r="E33" s="163"/>
      <c r="F33" s="163"/>
      <c r="G33" s="163"/>
      <c r="H33" s="163"/>
      <c r="I33" s="163"/>
    </row>
    <row r="34" spans="4:9">
      <c r="D34" s="163"/>
      <c r="E34" s="163"/>
      <c r="F34" s="163"/>
      <c r="G34" s="163"/>
      <c r="H34" s="163"/>
      <c r="I34" s="163"/>
    </row>
    <row r="35" spans="4:9">
      <c r="D35" s="163"/>
      <c r="E35" s="163"/>
      <c r="F35" s="163"/>
      <c r="G35" s="163"/>
      <c r="H35" s="163"/>
      <c r="I35" s="163"/>
    </row>
  </sheetData>
  <sheetProtection sheet="1" objects="1" scenarios="1"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4" sqref="A4"/>
    </sheetView>
  </sheetViews>
  <sheetFormatPr defaultRowHeight="28.5"/>
  <cols>
    <col min="1" max="1" width="8.625" style="146" customWidth="1"/>
    <col min="2" max="2" width="24.625" style="145" customWidth="1"/>
    <col min="3" max="3" width="1.625" style="145" customWidth="1"/>
    <col min="4" max="4" width="8.625" style="145" customWidth="1"/>
    <col min="5" max="5" width="9" style="146"/>
    <col min="6" max="6" width="8.625" style="146" customWidth="1"/>
    <col min="7" max="7" width="1.625" style="146" customWidth="1"/>
    <col min="8" max="8" width="24.625" style="145" customWidth="1"/>
    <col min="9" max="9" width="8.625" style="145" customWidth="1"/>
    <col min="10" max="16384" width="9" style="145"/>
  </cols>
  <sheetData>
    <row r="1" spans="1:8" ht="35.25">
      <c r="A1" s="144" t="s">
        <v>86</v>
      </c>
    </row>
    <row r="2" spans="1:8" ht="30" customHeight="1">
      <c r="A2" s="147"/>
    </row>
    <row r="3" spans="1:8">
      <c r="A3" s="468" t="str">
        <f>要項!A1</f>
        <v xml:space="preserve">  平成29年度静岡県春季サッカー大会中東支部予選</v>
      </c>
      <c r="B3" s="468"/>
      <c r="C3" s="468"/>
      <c r="D3" s="468"/>
      <c r="E3" s="468"/>
      <c r="F3" s="468"/>
      <c r="G3" s="468"/>
      <c r="H3" s="468"/>
    </row>
    <row r="5" spans="1:8" ht="29.25" thickBot="1">
      <c r="A5" s="148" t="s">
        <v>87</v>
      </c>
      <c r="B5" s="148"/>
      <c r="C5" s="148"/>
      <c r="D5" s="148"/>
      <c r="E5" s="148"/>
      <c r="F5" s="148"/>
      <c r="G5" s="148"/>
      <c r="H5" s="149" t="s">
        <v>88</v>
      </c>
    </row>
    <row r="6" spans="1:8" ht="15" customHeight="1" thickTop="1"/>
    <row r="7" spans="1:8" ht="50.1" customHeight="1" thickBot="1">
      <c r="A7" s="146">
        <v>1</v>
      </c>
      <c r="B7" s="150"/>
      <c r="C7" s="151"/>
      <c r="D7" s="152"/>
      <c r="E7" s="146" t="s">
        <v>11</v>
      </c>
      <c r="F7" s="153"/>
      <c r="H7" s="150"/>
    </row>
    <row r="8" spans="1:8" ht="3" customHeight="1">
      <c r="B8" s="151"/>
      <c r="C8" s="151"/>
      <c r="D8" s="151"/>
      <c r="H8" s="151"/>
    </row>
    <row r="9" spans="1:8" ht="50.1" customHeight="1" thickBot="1">
      <c r="A9" s="146">
        <v>2</v>
      </c>
      <c r="B9" s="150"/>
      <c r="C9" s="151"/>
      <c r="D9" s="152"/>
      <c r="E9" s="146" t="s">
        <v>11</v>
      </c>
      <c r="F9" s="153"/>
      <c r="H9" s="150"/>
    </row>
    <row r="10" spans="1:8" ht="3" customHeight="1">
      <c r="B10" s="151"/>
      <c r="C10" s="151"/>
      <c r="D10" s="151"/>
      <c r="H10" s="151"/>
    </row>
    <row r="11" spans="1:8" ht="50.1" customHeight="1" thickBot="1">
      <c r="A11" s="146">
        <v>3</v>
      </c>
      <c r="B11" s="150"/>
      <c r="C11" s="151"/>
      <c r="D11" s="152"/>
      <c r="E11" s="146" t="s">
        <v>11</v>
      </c>
      <c r="F11" s="153"/>
      <c r="H11" s="150"/>
    </row>
    <row r="12" spans="1:8" ht="3" customHeight="1">
      <c r="B12" s="151"/>
      <c r="C12" s="151"/>
      <c r="D12" s="151"/>
      <c r="H12" s="151"/>
    </row>
    <row r="13" spans="1:8" ht="50.1" customHeight="1" thickBot="1">
      <c r="A13" s="146">
        <v>4</v>
      </c>
      <c r="B13" s="150"/>
      <c r="C13" s="151"/>
      <c r="D13" s="152"/>
      <c r="E13" s="146" t="s">
        <v>11</v>
      </c>
      <c r="F13" s="153"/>
      <c r="H13" s="150"/>
    </row>
    <row r="14" spans="1:8" ht="3" customHeight="1">
      <c r="B14" s="151"/>
      <c r="C14" s="151"/>
      <c r="D14" s="151"/>
      <c r="F14" s="154"/>
      <c r="H14" s="151"/>
    </row>
    <row r="15" spans="1:8" ht="50.1" customHeight="1" thickBot="1">
      <c r="A15" s="146">
        <v>5</v>
      </c>
      <c r="B15" s="150"/>
      <c r="C15" s="151"/>
      <c r="D15" s="152"/>
      <c r="E15" s="146" t="s">
        <v>11</v>
      </c>
      <c r="F15" s="153"/>
      <c r="H15" s="150"/>
    </row>
    <row r="16" spans="1:8" ht="3" customHeight="1">
      <c r="B16" s="151"/>
      <c r="C16" s="151"/>
      <c r="D16" s="151"/>
      <c r="H16" s="151"/>
    </row>
    <row r="17" spans="1:9" ht="50.1" customHeight="1" thickBot="1">
      <c r="A17" s="146">
        <v>6</v>
      </c>
      <c r="B17" s="150"/>
      <c r="C17" s="151"/>
      <c r="D17" s="152"/>
      <c r="E17" s="146" t="s">
        <v>11</v>
      </c>
      <c r="F17" s="153"/>
      <c r="H17" s="150"/>
    </row>
    <row r="18" spans="1:9" ht="3" customHeight="1">
      <c r="B18" s="151"/>
      <c r="C18" s="151"/>
      <c r="D18" s="151"/>
      <c r="H18" s="151"/>
    </row>
    <row r="19" spans="1:9">
      <c r="B19" s="151"/>
      <c r="C19" s="151"/>
      <c r="D19" s="151"/>
      <c r="H19" s="151"/>
    </row>
    <row r="20" spans="1:9">
      <c r="A20" s="469" t="s">
        <v>89</v>
      </c>
      <c r="B20" s="469"/>
      <c r="C20" s="469"/>
      <c r="D20" s="469"/>
      <c r="E20" s="469"/>
      <c r="F20" s="469"/>
      <c r="G20" s="469"/>
      <c r="H20" s="469"/>
    </row>
    <row r="21" spans="1:9">
      <c r="A21" s="469"/>
      <c r="B21" s="469"/>
      <c r="C21" s="469"/>
      <c r="D21" s="469"/>
      <c r="E21" s="469"/>
      <c r="F21" s="469"/>
      <c r="G21" s="469"/>
      <c r="H21" s="469"/>
    </row>
    <row r="22" spans="1:9" ht="20.100000000000001" customHeight="1" thickBot="1">
      <c r="C22" s="470" t="s">
        <v>90</v>
      </c>
      <c r="D22" s="470"/>
      <c r="E22" s="470"/>
      <c r="F22" s="155"/>
      <c r="G22" s="155"/>
      <c r="H22" s="154"/>
    </row>
    <row r="23" spans="1:9" ht="20.100000000000001" customHeight="1">
      <c r="A23" s="151"/>
      <c r="B23" s="156"/>
      <c r="C23" s="470"/>
      <c r="D23" s="470"/>
      <c r="E23" s="470"/>
      <c r="F23" s="157"/>
      <c r="G23" s="157"/>
      <c r="H23" s="158"/>
      <c r="I23" s="151"/>
    </row>
    <row r="24" spans="1:9" ht="39.950000000000003" customHeight="1">
      <c r="A24" s="154"/>
      <c r="B24" s="159" t="s">
        <v>91</v>
      </c>
      <c r="C24" s="154"/>
      <c r="D24" s="154"/>
      <c r="E24" s="154"/>
      <c r="F24" s="154"/>
      <c r="G24" s="154"/>
      <c r="H24" s="160"/>
      <c r="I24" s="151"/>
    </row>
    <row r="25" spans="1:9" ht="39.950000000000003" customHeight="1">
      <c r="A25" s="154"/>
      <c r="B25" s="161" t="s">
        <v>92</v>
      </c>
      <c r="C25" s="151"/>
      <c r="D25" s="151"/>
      <c r="E25" s="154"/>
      <c r="F25" s="154"/>
      <c r="G25" s="154"/>
      <c r="H25" s="162"/>
      <c r="I25" s="151"/>
    </row>
    <row r="26" spans="1:9" ht="39.950000000000003" customHeight="1">
      <c r="A26" s="154"/>
      <c r="B26" s="161" t="s">
        <v>93</v>
      </c>
      <c r="C26" s="151"/>
      <c r="D26" s="151"/>
      <c r="E26" s="154"/>
      <c r="F26" s="154"/>
      <c r="G26" s="154"/>
      <c r="H26" s="162"/>
      <c r="I26" s="151"/>
    </row>
    <row r="27" spans="1:9">
      <c r="A27" s="154"/>
      <c r="B27" s="471" t="s">
        <v>94</v>
      </c>
      <c r="C27" s="472"/>
      <c r="D27" s="472"/>
      <c r="E27" s="472"/>
      <c r="F27" s="472"/>
      <c r="G27" s="472"/>
      <c r="H27" s="473"/>
      <c r="I27" s="151"/>
    </row>
    <row r="28" spans="1:9" ht="29.25" thickBot="1">
      <c r="A28" s="154"/>
      <c r="B28" s="474"/>
      <c r="C28" s="475"/>
      <c r="D28" s="475"/>
      <c r="E28" s="475"/>
      <c r="F28" s="475"/>
      <c r="G28" s="475"/>
      <c r="H28" s="476"/>
      <c r="I28" s="151"/>
    </row>
  </sheetData>
  <mergeCells count="4">
    <mergeCell ref="A3:H3"/>
    <mergeCell ref="A20:H21"/>
    <mergeCell ref="C22:E23"/>
    <mergeCell ref="B27:H28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要項</vt:lpstr>
      <vt:lpstr>星取表</vt:lpstr>
      <vt:lpstr>新聞報告用紙</vt:lpstr>
      <vt:lpstr>データ</vt:lpstr>
      <vt:lpstr>結果報告用紙</vt:lpstr>
      <vt:lpstr>星取表!Print_Area</vt:lpstr>
      <vt:lpstr>要項!Print_Area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te052</dc:creator>
  <cp:lastModifiedBy>ihara-j</cp:lastModifiedBy>
  <cp:lastPrinted>2017-02-20T09:13:36Z</cp:lastPrinted>
  <dcterms:created xsi:type="dcterms:W3CDTF">2011-11-25T00:29:22Z</dcterms:created>
  <dcterms:modified xsi:type="dcterms:W3CDTF">2017-03-19T06:59:37Z</dcterms:modified>
</cp:coreProperties>
</file>