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480" yWindow="45" windowWidth="18255" windowHeight="8640"/>
  </bookViews>
  <sheets>
    <sheet name="要項" sheetId="1" r:id="rId1"/>
    <sheet name="星取表" sheetId="2" r:id="rId2"/>
    <sheet name="新聞報告用紙" sheetId="7" r:id="rId3"/>
    <sheet name="データ" sheetId="6" r:id="rId4"/>
    <sheet name="結果報告用紙" sheetId="5" r:id="rId5"/>
    <sheet name="Sheet1" sheetId="8" r:id="rId6"/>
  </sheets>
  <externalReferences>
    <externalReference r:id="rId7"/>
    <externalReference r:id="rId8"/>
  </externalReferences>
  <definedNames>
    <definedName name="_xlnm.Print_Area" localSheetId="1">星取表!$A$1:$R$75</definedName>
    <definedName name="_xlnm.Print_Area" localSheetId="0">要項!$A$1:$Y$87</definedName>
  </definedNames>
  <calcPr calcId="162913"/>
</workbook>
</file>

<file path=xl/calcChain.xml><?xml version="1.0" encoding="utf-8"?>
<calcChain xmlns="http://schemas.openxmlformats.org/spreadsheetml/2006/main">
  <c r="A1" i="2" l="1"/>
  <c r="W32" i="7" l="1"/>
  <c r="U32" i="7"/>
  <c r="S32" i="7"/>
  <c r="O32" i="7"/>
  <c r="M32" i="7"/>
  <c r="K32" i="7"/>
  <c r="G32" i="7"/>
  <c r="W30" i="7"/>
  <c r="U30" i="7"/>
  <c r="S30" i="7"/>
  <c r="O30" i="7"/>
  <c r="M30" i="7"/>
  <c r="K30" i="7"/>
  <c r="G30" i="7"/>
  <c r="W28" i="7"/>
  <c r="U28" i="7"/>
  <c r="S28" i="7"/>
  <c r="O28" i="7"/>
  <c r="M28" i="7"/>
  <c r="K28" i="7"/>
  <c r="G28" i="7"/>
  <c r="W26" i="7"/>
  <c r="U26" i="7"/>
  <c r="S26" i="7"/>
  <c r="O26" i="7"/>
  <c r="M26" i="7"/>
  <c r="K26" i="7"/>
  <c r="G26" i="7"/>
  <c r="W24" i="7"/>
  <c r="U24" i="7"/>
  <c r="S24" i="7"/>
  <c r="Q24" i="7"/>
  <c r="O24" i="7"/>
  <c r="M24" i="7"/>
  <c r="W22" i="7"/>
  <c r="U22" i="7"/>
  <c r="S22" i="7"/>
  <c r="Q22" i="7"/>
  <c r="O22" i="7"/>
  <c r="M22" i="7"/>
  <c r="W20" i="7"/>
  <c r="U20" i="7"/>
  <c r="S20" i="7"/>
  <c r="Q20" i="7"/>
  <c r="O20" i="7"/>
  <c r="M20" i="7"/>
  <c r="W18" i="7"/>
  <c r="U18" i="7"/>
  <c r="S18" i="7"/>
  <c r="Q18" i="7"/>
  <c r="O18" i="7"/>
  <c r="M18" i="7"/>
  <c r="W16" i="7"/>
  <c r="U16" i="7"/>
  <c r="S16" i="7"/>
  <c r="Q16" i="7"/>
  <c r="O16" i="7"/>
  <c r="M16" i="7"/>
  <c r="W14" i="7"/>
  <c r="U14" i="7"/>
  <c r="S14" i="7"/>
  <c r="Q14" i="7"/>
  <c r="O14" i="7"/>
  <c r="M14" i="7"/>
  <c r="W12" i="7"/>
  <c r="U12" i="7"/>
  <c r="S12" i="7"/>
  <c r="Q12" i="7"/>
  <c r="O12" i="7"/>
  <c r="M12" i="7"/>
  <c r="W10" i="7"/>
  <c r="U10" i="7"/>
  <c r="S10" i="7"/>
  <c r="Q10" i="7"/>
  <c r="O10" i="7"/>
  <c r="M10" i="7"/>
  <c r="S8" i="7"/>
  <c r="Q8" i="7"/>
  <c r="O8" i="7"/>
  <c r="M8" i="7"/>
  <c r="K8" i="7"/>
  <c r="I8" i="7"/>
  <c r="G8" i="7"/>
  <c r="E8" i="7"/>
  <c r="C8" i="7"/>
  <c r="A8" i="7"/>
  <c r="S6" i="7"/>
  <c r="Q6" i="7"/>
  <c r="O6" i="7"/>
  <c r="M6" i="7"/>
  <c r="K6" i="7"/>
  <c r="I6" i="7"/>
  <c r="G6" i="7"/>
  <c r="E6" i="7"/>
  <c r="C6" i="7"/>
  <c r="A6" i="7"/>
  <c r="S4" i="7"/>
  <c r="Q4" i="7"/>
  <c r="O4" i="7"/>
  <c r="M4" i="7"/>
  <c r="K4" i="7"/>
  <c r="I4" i="7"/>
  <c r="G4" i="7"/>
  <c r="E4" i="7"/>
  <c r="C4" i="7"/>
  <c r="A4" i="7"/>
  <c r="S2" i="7"/>
  <c r="Q2" i="7"/>
  <c r="O2" i="7"/>
  <c r="M2" i="7"/>
  <c r="K2" i="7"/>
  <c r="I2" i="7"/>
  <c r="G2" i="7"/>
  <c r="E2" i="7"/>
  <c r="C2" i="7"/>
  <c r="A2" i="7"/>
  <c r="H31" i="6"/>
  <c r="I31" i="6" s="1"/>
  <c r="G31" i="6"/>
  <c r="F31" i="6"/>
  <c r="D31" i="6"/>
  <c r="E31" i="6" s="1"/>
  <c r="H30" i="6"/>
  <c r="I30" i="6" s="1"/>
  <c r="G30" i="6"/>
  <c r="F30" i="6"/>
  <c r="D30" i="6"/>
  <c r="E30" i="6" s="1"/>
  <c r="H29" i="6"/>
  <c r="I29" i="6" s="1"/>
  <c r="G29" i="6"/>
  <c r="F29" i="6"/>
  <c r="D29" i="6"/>
  <c r="E29" i="6" s="1"/>
  <c r="H28" i="6"/>
  <c r="I28" i="6" s="1"/>
  <c r="G28" i="6"/>
  <c r="F28" i="6"/>
  <c r="D28" i="6"/>
  <c r="E28" i="6" s="1"/>
  <c r="L27" i="6"/>
  <c r="H27" i="6"/>
  <c r="I27" i="6" s="1"/>
  <c r="G27" i="6"/>
  <c r="F27" i="6"/>
  <c r="D27" i="6"/>
  <c r="E27" i="6" s="1"/>
  <c r="L26" i="6"/>
  <c r="H26" i="6"/>
  <c r="I26" i="6" s="1"/>
  <c r="G26" i="6"/>
  <c r="F26" i="6"/>
  <c r="D26" i="6"/>
  <c r="E26" i="6" s="1"/>
  <c r="P23" i="6"/>
  <c r="P22" i="6"/>
  <c r="P21" i="6"/>
  <c r="P20" i="6"/>
  <c r="P19" i="6"/>
  <c r="H19" i="6"/>
  <c r="I19" i="6" s="1"/>
  <c r="G19" i="6"/>
  <c r="F19" i="6"/>
  <c r="D19" i="6"/>
  <c r="E19" i="6" s="1"/>
  <c r="H18" i="6"/>
  <c r="I18" i="6" s="1"/>
  <c r="G18" i="6"/>
  <c r="F18" i="6"/>
  <c r="D18" i="6"/>
  <c r="E18" i="6" s="1"/>
  <c r="H17" i="6"/>
  <c r="I17" i="6" s="1"/>
  <c r="G17" i="6"/>
  <c r="F17" i="6"/>
  <c r="D17" i="6"/>
  <c r="E17" i="6" s="1"/>
  <c r="P16" i="6"/>
  <c r="L16" i="6"/>
  <c r="H16" i="6"/>
  <c r="I16" i="6" s="1"/>
  <c r="G16" i="6"/>
  <c r="F16" i="6"/>
  <c r="D16" i="6"/>
  <c r="E16" i="6" s="1"/>
  <c r="H15" i="6"/>
  <c r="I15" i="6" s="1"/>
  <c r="G15" i="6"/>
  <c r="F15" i="6"/>
  <c r="D15" i="6"/>
  <c r="E15" i="6" s="1"/>
  <c r="H14" i="6"/>
  <c r="I14" i="6" s="1"/>
  <c r="G14" i="6"/>
  <c r="F14" i="6"/>
  <c r="D14" i="6"/>
  <c r="E14" i="6" s="1"/>
  <c r="S12" i="6"/>
  <c r="O12" i="6"/>
  <c r="N12" i="6"/>
  <c r="M12" i="6"/>
  <c r="L12" i="6"/>
  <c r="H11" i="6"/>
  <c r="I11" i="6" s="1"/>
  <c r="G11" i="6"/>
  <c r="F11" i="6"/>
  <c r="D11" i="6"/>
  <c r="E11" i="6" s="1"/>
  <c r="H10" i="6"/>
  <c r="I10" i="6" s="1"/>
  <c r="G10" i="6"/>
  <c r="F10" i="6"/>
  <c r="D10" i="6"/>
  <c r="E10" i="6" s="1"/>
  <c r="O9" i="6"/>
  <c r="P9" i="6" s="1"/>
  <c r="N9" i="6"/>
  <c r="M9" i="6"/>
  <c r="K9" i="6"/>
  <c r="L9" i="6" s="1"/>
  <c r="H9" i="6"/>
  <c r="I9" i="6" s="1"/>
  <c r="G9" i="6"/>
  <c r="F9" i="6"/>
  <c r="D9" i="6"/>
  <c r="E9" i="6" s="1"/>
  <c r="O8" i="6"/>
  <c r="P8" i="6" s="1"/>
  <c r="N8" i="6"/>
  <c r="M8" i="6"/>
  <c r="K8" i="6"/>
  <c r="L8" i="6" s="1"/>
  <c r="H8" i="6"/>
  <c r="I8" i="6" s="1"/>
  <c r="G8" i="6"/>
  <c r="F8" i="6"/>
  <c r="D8" i="6"/>
  <c r="E8" i="6" s="1"/>
  <c r="O7" i="6"/>
  <c r="P7" i="6" s="1"/>
  <c r="N7" i="6"/>
  <c r="M7" i="6"/>
  <c r="K7" i="6"/>
  <c r="L7" i="6" s="1"/>
  <c r="H7" i="6"/>
  <c r="I7" i="6" s="1"/>
  <c r="G7" i="6"/>
  <c r="F7" i="6"/>
  <c r="D7" i="6"/>
  <c r="E7" i="6" s="1"/>
  <c r="H6" i="6"/>
  <c r="I6" i="6" s="1"/>
  <c r="G6" i="6"/>
  <c r="F6" i="6"/>
  <c r="D6" i="6"/>
  <c r="E6" i="6" s="1"/>
  <c r="H5" i="6"/>
  <c r="I5" i="6" s="1"/>
  <c r="G5" i="6"/>
  <c r="F5" i="6"/>
  <c r="D5" i="6"/>
  <c r="E5" i="6" s="1"/>
  <c r="O4" i="6"/>
  <c r="P4" i="6" s="1"/>
  <c r="N4" i="6"/>
  <c r="M4" i="6"/>
  <c r="K4" i="6"/>
  <c r="L4" i="6" s="1"/>
  <c r="H4" i="6"/>
  <c r="I4" i="6" s="1"/>
  <c r="G4" i="6"/>
  <c r="F4" i="6"/>
  <c r="D4" i="6"/>
  <c r="E4" i="6" s="1"/>
  <c r="O3" i="6"/>
  <c r="P3" i="6" s="1"/>
  <c r="N3" i="6"/>
  <c r="M3" i="6"/>
  <c r="K3" i="6"/>
  <c r="L3" i="6" s="1"/>
  <c r="H3" i="6"/>
  <c r="I3" i="6" s="1"/>
  <c r="G3" i="6"/>
  <c r="F3" i="6"/>
  <c r="D3" i="6"/>
  <c r="E3" i="6" s="1"/>
  <c r="O2" i="6"/>
  <c r="P2" i="6" s="1"/>
  <c r="N2" i="6"/>
  <c r="M2" i="6"/>
  <c r="K2" i="6"/>
  <c r="L2" i="6" s="1"/>
  <c r="H2" i="6"/>
  <c r="I2" i="6" s="1"/>
  <c r="G2" i="6"/>
  <c r="F2" i="6"/>
  <c r="D2" i="6"/>
  <c r="E2" i="6" s="1"/>
  <c r="A3" i="5" l="1"/>
  <c r="E69" i="2"/>
  <c r="B69" i="2"/>
  <c r="E66" i="2"/>
  <c r="B66" i="2"/>
  <c r="B62" i="2"/>
  <c r="E60" i="2"/>
  <c r="D39" i="2"/>
  <c r="E63" i="2"/>
  <c r="B63" i="2"/>
  <c r="G69" i="2" s="1"/>
  <c r="E62" i="2"/>
  <c r="K58" i="2"/>
  <c r="G62" i="2" s="1"/>
  <c r="K57" i="2"/>
  <c r="A63" i="2" s="1"/>
  <c r="E58" i="2"/>
  <c r="G63" i="2" s="1"/>
  <c r="E57" i="2"/>
  <c r="A62" i="2" s="1"/>
  <c r="B72" i="2" l="1"/>
  <c r="D74" i="2" s="1"/>
  <c r="N72" i="2"/>
  <c r="J74" i="2" s="1"/>
  <c r="G66" i="2"/>
  <c r="A69" i="2"/>
  <c r="A66" i="2"/>
  <c r="H72" i="2"/>
  <c r="G74" i="2" s="1"/>
  <c r="AF61" i="2" l="1"/>
  <c r="X61" i="2"/>
  <c r="U61" i="2"/>
  <c r="AE60" i="2"/>
  <c r="U60" i="2"/>
  <c r="AD59" i="2"/>
  <c r="AF55" i="2"/>
  <c r="X55" i="2"/>
  <c r="U55" i="2"/>
  <c r="AE54" i="2"/>
  <c r="AA54" i="2"/>
  <c r="U54" i="2"/>
  <c r="AD53" i="2"/>
  <c r="AA53" i="2"/>
  <c r="X53" i="2"/>
  <c r="AA60" i="2"/>
  <c r="L53" i="2"/>
  <c r="AB60" i="2" s="1"/>
  <c r="AA59" i="2"/>
  <c r="L52" i="2"/>
  <c r="AB59" i="2" s="1"/>
  <c r="X59" i="2"/>
  <c r="I52" i="2"/>
  <c r="Y59" i="2" s="1"/>
  <c r="J53" i="2"/>
  <c r="AF60" i="2" s="1"/>
  <c r="J52" i="2"/>
  <c r="AF59" i="2" s="1"/>
  <c r="G52" i="2"/>
  <c r="AE59" i="2" s="1"/>
  <c r="L47" i="2"/>
  <c r="AB54" i="2" s="1"/>
  <c r="L46" i="2"/>
  <c r="AB53" i="2" s="1"/>
  <c r="J47" i="2"/>
  <c r="AF54" i="2" s="1"/>
  <c r="J46" i="2"/>
  <c r="AF53" i="2" s="1"/>
  <c r="I46" i="2"/>
  <c r="Y53" i="2" s="1"/>
  <c r="G46" i="2"/>
  <c r="AE53" i="2" s="1"/>
  <c r="D54" i="2"/>
  <c r="AN37" i="2"/>
  <c r="AD37" i="2"/>
  <c r="AA37" i="2"/>
  <c r="X37" i="2"/>
  <c r="U37" i="2"/>
  <c r="AM36" i="2"/>
  <c r="AG36" i="2"/>
  <c r="AA36" i="2"/>
  <c r="X36" i="2"/>
  <c r="U36" i="2"/>
  <c r="AL35" i="2"/>
  <c r="AG35" i="2"/>
  <c r="AD35" i="2"/>
  <c r="X35" i="2"/>
  <c r="U35" i="2"/>
  <c r="AK34" i="2"/>
  <c r="AG34" i="2"/>
  <c r="AD34" i="2"/>
  <c r="AA34" i="2"/>
  <c r="U34" i="2"/>
  <c r="AJ33" i="2"/>
  <c r="AG33" i="2"/>
  <c r="AD33" i="2"/>
  <c r="AA33" i="2"/>
  <c r="X33" i="2"/>
  <c r="AN18" i="2"/>
  <c r="AD18" i="2"/>
  <c r="AA18" i="2"/>
  <c r="X18" i="2"/>
  <c r="U18" i="2"/>
  <c r="AM17" i="2"/>
  <c r="AG17" i="2"/>
  <c r="AA17" i="2"/>
  <c r="X17" i="2"/>
  <c r="U17" i="2"/>
  <c r="AL16" i="2"/>
  <c r="AG16" i="2"/>
  <c r="AD16" i="2"/>
  <c r="X16" i="2"/>
  <c r="U16" i="2"/>
  <c r="AK15" i="2"/>
  <c r="AG15" i="2"/>
  <c r="AD15" i="2"/>
  <c r="AA15" i="2"/>
  <c r="U15" i="2"/>
  <c r="AJ14" i="2"/>
  <c r="AG14" i="2"/>
  <c r="AD14" i="2"/>
  <c r="AA14" i="2"/>
  <c r="X14" i="2"/>
  <c r="AN10" i="2"/>
  <c r="AD10" i="2"/>
  <c r="AA10" i="2"/>
  <c r="X10" i="2"/>
  <c r="U10" i="2"/>
  <c r="AM9" i="2"/>
  <c r="AG9" i="2"/>
  <c r="AA9" i="2"/>
  <c r="X9" i="2"/>
  <c r="U9" i="2"/>
  <c r="AL8" i="2"/>
  <c r="AG8" i="2"/>
  <c r="AD8" i="2"/>
  <c r="X8" i="2"/>
  <c r="U8" i="2"/>
  <c r="AK7" i="2"/>
  <c r="AG7" i="2"/>
  <c r="AD7" i="2"/>
  <c r="AA7" i="2"/>
  <c r="U7" i="2"/>
  <c r="AJ6" i="2"/>
  <c r="AG6" i="2"/>
  <c r="AD6" i="2"/>
  <c r="AA6" i="2"/>
  <c r="X6" i="2"/>
  <c r="G48" i="2" l="1"/>
  <c r="AE55" i="2" s="1"/>
  <c r="I48" i="2"/>
  <c r="Y55" i="2" s="1"/>
  <c r="D53" i="2"/>
  <c r="AD60" i="2" s="1"/>
  <c r="AG60" i="2" s="1"/>
  <c r="O53" i="2" s="1"/>
  <c r="D47" i="2"/>
  <c r="AD54" i="2" s="1"/>
  <c r="AG54" i="2" s="1"/>
  <c r="O47" i="2" s="1"/>
  <c r="G54" i="2"/>
  <c r="AE61" i="2" s="1"/>
  <c r="F47" i="2"/>
  <c r="V54" i="2" s="1"/>
  <c r="F54" i="2"/>
  <c r="V61" i="2" s="1"/>
  <c r="F53" i="2"/>
  <c r="V60" i="2" s="1"/>
  <c r="F48" i="2"/>
  <c r="V55" i="2" s="1"/>
  <c r="I54" i="2"/>
  <c r="Y61" i="2" s="1"/>
  <c r="D48" i="2"/>
  <c r="AD55" i="2" s="1"/>
  <c r="AD61" i="2"/>
  <c r="W53" i="2"/>
  <c r="Z53" i="2"/>
  <c r="AG53" i="2"/>
  <c r="O46" i="2" s="1"/>
  <c r="Z54" i="2"/>
  <c r="W59" i="2"/>
  <c r="Z59" i="2"/>
  <c r="AG59" i="2"/>
  <c r="O52" i="2" s="1"/>
  <c r="Z60" i="2"/>
  <c r="T61" i="2"/>
  <c r="W55" i="2" l="1"/>
  <c r="T60" i="2"/>
  <c r="M53" i="2" s="1"/>
  <c r="T54" i="2"/>
  <c r="M47" i="2" s="1"/>
  <c r="W61" i="2"/>
  <c r="M54" i="2" s="1"/>
  <c r="T55" i="2"/>
  <c r="AG61" i="2"/>
  <c r="O54" i="2" s="1"/>
  <c r="AG55" i="2"/>
  <c r="O48" i="2" s="1"/>
  <c r="M52" i="2"/>
  <c r="M46" i="2"/>
  <c r="M48" i="2" l="1"/>
  <c r="AE35" i="2"/>
  <c r="P17" i="2"/>
  <c r="N17" i="2"/>
  <c r="M16" i="2"/>
  <c r="AE16" i="2" s="1"/>
  <c r="K16" i="2"/>
  <c r="J15" i="2"/>
  <c r="H15" i="2"/>
  <c r="M14" i="2"/>
  <c r="K14" i="2"/>
  <c r="G14" i="2"/>
  <c r="E14" i="2"/>
  <c r="AB6" i="2"/>
  <c r="V8" i="2"/>
  <c r="AH7" i="2"/>
  <c r="Y10" i="2"/>
  <c r="AE6" i="2"/>
  <c r="V9" i="2"/>
  <c r="AH8" i="2"/>
  <c r="AB10" i="2"/>
  <c r="M7" i="2"/>
  <c r="AE7" i="2" s="1"/>
  <c r="K7" i="2"/>
  <c r="G9" i="2" s="1"/>
  <c r="Y9" i="2" s="1"/>
  <c r="J7" i="2"/>
  <c r="AB7" i="2" s="1"/>
  <c r="P9" i="2"/>
  <c r="AH9" i="2" s="1"/>
  <c r="N9" i="2"/>
  <c r="M10" i="2" s="1"/>
  <c r="AE10" i="2" s="1"/>
  <c r="H7" i="2"/>
  <c r="G8" i="2" s="1"/>
  <c r="Y8" i="2" s="1"/>
  <c r="AH6" i="2"/>
  <c r="V10" i="2"/>
  <c r="M8" i="2"/>
  <c r="AE8" i="2" s="1"/>
  <c r="K8" i="2"/>
  <c r="J9" i="2" s="1"/>
  <c r="AB9" i="2" s="1"/>
  <c r="G6" i="2"/>
  <c r="Y6" i="2" s="1"/>
  <c r="E6" i="2"/>
  <c r="J42" i="2"/>
  <c r="J51" i="2" s="1"/>
  <c r="A54" i="2" s="1"/>
  <c r="F42" i="2"/>
  <c r="G51" i="2" s="1"/>
  <c r="A53" i="2" s="1"/>
  <c r="B42" i="2"/>
  <c r="D51" i="2" s="1"/>
  <c r="A52" i="2" s="1"/>
  <c r="J41" i="2"/>
  <c r="J45" i="2" s="1"/>
  <c r="A48" i="2" s="1"/>
  <c r="F41" i="2"/>
  <c r="G45" i="2" s="1"/>
  <c r="A47" i="2" s="1"/>
  <c r="B41" i="2"/>
  <c r="D45" i="2" s="1"/>
  <c r="A46" i="2" s="1"/>
  <c r="K10" i="2" l="1"/>
  <c r="AC10" i="2" s="1"/>
  <c r="AJ9" i="2"/>
  <c r="AK10" i="2"/>
  <c r="B7" i="2"/>
  <c r="T7" i="2" s="1"/>
  <c r="E8" i="2"/>
  <c r="AK8" i="2" s="1"/>
  <c r="AJ8" i="2"/>
  <c r="T10" i="2"/>
  <c r="E9" i="2"/>
  <c r="AK9" i="2" s="1"/>
  <c r="AL10" i="2"/>
  <c r="AL9" i="2"/>
  <c r="Z9" i="2"/>
  <c r="Z17" i="2"/>
  <c r="AL36" i="2"/>
  <c r="Z36" i="2"/>
  <c r="AB33" i="2"/>
  <c r="AH34" i="2"/>
  <c r="AE33" i="2"/>
  <c r="AH35" i="2"/>
  <c r="AE34" i="2"/>
  <c r="V35" i="2"/>
  <c r="AL33" i="2"/>
  <c r="Z33" i="2"/>
  <c r="Y37" i="2"/>
  <c r="AN34" i="2"/>
  <c r="AF34" i="2"/>
  <c r="V36" i="2"/>
  <c r="AM33" i="2"/>
  <c r="AC33" i="2"/>
  <c r="AB37" i="2"/>
  <c r="AN35" i="2"/>
  <c r="AF35" i="2"/>
  <c r="Y36" i="2"/>
  <c r="AM34" i="2"/>
  <c r="AC34" i="2"/>
  <c r="AH36" i="2"/>
  <c r="AB34" i="2"/>
  <c r="AH33" i="2"/>
  <c r="Y33" i="2"/>
  <c r="AE37" i="2"/>
  <c r="AN36" i="2"/>
  <c r="AF36" i="2"/>
  <c r="Y35" i="2"/>
  <c r="AL34" i="2"/>
  <c r="Z34" i="2"/>
  <c r="V37" i="2"/>
  <c r="AN33" i="2"/>
  <c r="AF33" i="2"/>
  <c r="AB36" i="2"/>
  <c r="AM35" i="2"/>
  <c r="AC35" i="2"/>
  <c r="V34" i="2"/>
  <c r="AK33" i="2"/>
  <c r="W33" i="2"/>
  <c r="B16" i="2"/>
  <c r="AB14" i="2"/>
  <c r="E18" i="2"/>
  <c r="AH15" i="2"/>
  <c r="B17" i="2"/>
  <c r="AE14" i="2"/>
  <c r="H18" i="2"/>
  <c r="AH16" i="2"/>
  <c r="E17" i="2"/>
  <c r="AE15" i="2"/>
  <c r="D16" i="2"/>
  <c r="V16" i="2" s="1"/>
  <c r="AL14" i="2"/>
  <c r="Z14" i="2"/>
  <c r="G18" i="2"/>
  <c r="Y18" i="2" s="1"/>
  <c r="AN15" i="2"/>
  <c r="AF15" i="2"/>
  <c r="D17" i="2"/>
  <c r="V17" i="2" s="1"/>
  <c r="AM14" i="2"/>
  <c r="AC14" i="2"/>
  <c r="J18" i="2"/>
  <c r="AB18" i="2" s="1"/>
  <c r="AN16" i="2"/>
  <c r="AF16" i="2"/>
  <c r="G17" i="2"/>
  <c r="Y17" i="2" s="1"/>
  <c r="AM15" i="2"/>
  <c r="AC15" i="2"/>
  <c r="K18" i="2"/>
  <c r="AH17" i="2"/>
  <c r="E16" i="2"/>
  <c r="AB15" i="2"/>
  <c r="B18" i="2"/>
  <c r="AH14" i="2"/>
  <c r="B15" i="2"/>
  <c r="Y14" i="2"/>
  <c r="M18" i="2"/>
  <c r="AE18" i="2" s="1"/>
  <c r="AN17" i="2"/>
  <c r="AF17" i="2"/>
  <c r="G16" i="2"/>
  <c r="Y16" i="2" s="1"/>
  <c r="AL15" i="2"/>
  <c r="Z15" i="2"/>
  <c r="D18" i="2"/>
  <c r="V18" i="2" s="1"/>
  <c r="AN14" i="2"/>
  <c r="AF14" i="2"/>
  <c r="J17" i="2"/>
  <c r="AB17" i="2" s="1"/>
  <c r="AM16" i="2"/>
  <c r="AC16" i="2"/>
  <c r="D15" i="2"/>
  <c r="V15" i="2" s="1"/>
  <c r="AK14" i="2"/>
  <c r="W14" i="2"/>
  <c r="AL6" i="2"/>
  <c r="Z6" i="2"/>
  <c r="AN7" i="2"/>
  <c r="AF7" i="2"/>
  <c r="AM6" i="2"/>
  <c r="AC6" i="2"/>
  <c r="AN8" i="2"/>
  <c r="AF8" i="2"/>
  <c r="AM7" i="2"/>
  <c r="AC7" i="2"/>
  <c r="AN9" i="2"/>
  <c r="AF9" i="2"/>
  <c r="AL7" i="2"/>
  <c r="Z7" i="2"/>
  <c r="AN6" i="2"/>
  <c r="AF6" i="2"/>
  <c r="AM8" i="2"/>
  <c r="AC8" i="2"/>
  <c r="D7" i="2"/>
  <c r="V7" i="2" s="1"/>
  <c r="AK6" i="2"/>
  <c r="W6" i="2"/>
  <c r="AL17" i="2" l="1"/>
  <c r="W10" i="2"/>
  <c r="T8" i="2"/>
  <c r="AM10" i="2"/>
  <c r="AJ10" i="2"/>
  <c r="AO6" i="2"/>
  <c r="T9" i="2"/>
  <c r="W9" i="2"/>
  <c r="AO8" i="2"/>
  <c r="AO9" i="2"/>
  <c r="W8" i="2"/>
  <c r="Z10" i="2"/>
  <c r="AO14" i="2"/>
  <c r="AO33" i="2"/>
  <c r="AJ35" i="2"/>
  <c r="T35" i="2"/>
  <c r="AK37" i="2"/>
  <c r="W37" i="2"/>
  <c r="AJ36" i="2"/>
  <c r="T36" i="2"/>
  <c r="AL37" i="2"/>
  <c r="Z37" i="2"/>
  <c r="AK36" i="2"/>
  <c r="W36" i="2"/>
  <c r="AM37" i="2"/>
  <c r="AC37" i="2"/>
  <c r="AK35" i="2"/>
  <c r="W35" i="2"/>
  <c r="AJ37" i="2"/>
  <c r="T37" i="2"/>
  <c r="AJ34" i="2"/>
  <c r="AO34" i="2" s="1"/>
  <c r="T34" i="2"/>
  <c r="AJ16" i="2"/>
  <c r="T16" i="2"/>
  <c r="AK18" i="2"/>
  <c r="W18" i="2"/>
  <c r="AJ17" i="2"/>
  <c r="T17" i="2"/>
  <c r="AL18" i="2"/>
  <c r="Z18" i="2"/>
  <c r="AK17" i="2"/>
  <c r="W17" i="2"/>
  <c r="AM18" i="2"/>
  <c r="AC18" i="2"/>
  <c r="AK16" i="2"/>
  <c r="W16" i="2"/>
  <c r="AJ18" i="2"/>
  <c r="T18" i="2"/>
  <c r="AJ15" i="2"/>
  <c r="AO15" i="2" s="1"/>
  <c r="T15" i="2"/>
  <c r="AJ7" i="2"/>
  <c r="AO7" i="2" s="1"/>
  <c r="AO10" i="2" l="1"/>
  <c r="AO17" i="2"/>
  <c r="AO16" i="2"/>
  <c r="AO36" i="2"/>
  <c r="AO35" i="2"/>
  <c r="AO37" i="2"/>
  <c r="AO18" i="2"/>
</calcChain>
</file>

<file path=xl/sharedStrings.xml><?xml version="1.0" encoding="utf-8"?>
<sst xmlns="http://schemas.openxmlformats.org/spreadsheetml/2006/main" count="413" uniqueCount="176">
  <si>
    <t>３．期日・会場　</t>
  </si>
  <si>
    <t>４．競技規則</t>
  </si>
  <si>
    <t>【試合形式】</t>
  </si>
  <si>
    <t>【試合時間】　すべて５０分ゲーム（２５－５－２５）　</t>
  </si>
  <si>
    <t>【登　録】　　３０名を試合開始３０分前までに登録。</t>
  </si>
  <si>
    <t>【試合球】    各チームで５号球持ち寄りとする</t>
  </si>
  <si>
    <t>【ﾕﾆﾌｫｰﾑ】　　各チーム２色用意する</t>
  </si>
  <si>
    <t>【警告・退場】　退場者は最低１試合の出場を停止する（規律委員会で決定する）</t>
  </si>
  <si>
    <t>　　　　　　　　警告は累積し、２枚で次の１試合の出場を停止する</t>
  </si>
  <si>
    <t>　　　　　　　　その他は日本サッカー協会競技規則に準ずる</t>
  </si>
  <si>
    <t>５．組み合わせ</t>
    <rPh sb="2" eb="3">
      <t>ク</t>
    </rPh>
    <rPh sb="4" eb="5">
      <t>ア</t>
    </rPh>
    <phoneticPr fontId="1"/>
  </si>
  <si>
    <t>一次リーグ</t>
    <rPh sb="0" eb="2">
      <t>イチジ</t>
    </rPh>
    <phoneticPr fontId="1"/>
  </si>
  <si>
    <t>二次リーグ</t>
    <rPh sb="0" eb="2">
      <t>ニジ</t>
    </rPh>
    <phoneticPr fontId="1"/>
  </si>
  <si>
    <t>対戦</t>
    <rPh sb="0" eb="2">
      <t>タイセン</t>
    </rPh>
    <phoneticPr fontId="1"/>
  </si>
  <si>
    <t>審判</t>
    <rPh sb="0" eb="2">
      <t>シンパン</t>
    </rPh>
    <phoneticPr fontId="1"/>
  </si>
  <si>
    <t>　　①　予選リーグ　　　　</t>
    <phoneticPr fontId="1"/>
  </si>
  <si>
    <t>【リーグ戦の順位】　</t>
    <phoneticPr fontId="1"/>
  </si>
  <si>
    <t>C</t>
    <phoneticPr fontId="1"/>
  </si>
  <si>
    <t>―</t>
    <phoneticPr fontId="1"/>
  </si>
  <si>
    <t>A</t>
    <phoneticPr fontId="1"/>
  </si>
  <si>
    <t>B</t>
    <phoneticPr fontId="1"/>
  </si>
  <si>
    <t>D</t>
    <phoneticPr fontId="1"/>
  </si>
  <si>
    <t>E</t>
    <phoneticPr fontId="1"/>
  </si>
  <si>
    <t xml:space="preserve"> 同点の場合、決勝トーナメントのみ、１０分間(５－５)の延長戦を行い、それでも決しない場合は５人によるＰＫ選により上位に進出するチームを決める。</t>
    <phoneticPr fontId="1"/>
  </si>
  <si>
    <t>―</t>
    <phoneticPr fontId="1"/>
  </si>
  <si>
    <t>Ａブロック</t>
    <phoneticPr fontId="1"/>
  </si>
  <si>
    <t>得失点</t>
    <rPh sb="0" eb="3">
      <t>トクシッテン</t>
    </rPh>
    <phoneticPr fontId="1"/>
  </si>
  <si>
    <t>勝点</t>
    <rPh sb="0" eb="1">
      <t>カ</t>
    </rPh>
    <rPh sb="1" eb="2">
      <t>テン</t>
    </rPh>
    <phoneticPr fontId="1"/>
  </si>
  <si>
    <t>-</t>
    <phoneticPr fontId="1"/>
  </si>
  <si>
    <t>　結果</t>
    <rPh sb="1" eb="3">
      <t>ケッカ</t>
    </rPh>
    <phoneticPr fontId="1"/>
  </si>
  <si>
    <t>　　Aブロック　１位</t>
    <rPh sb="9" eb="10">
      <t>イ</t>
    </rPh>
    <phoneticPr fontId="1"/>
  </si>
  <si>
    <t>2位</t>
    <rPh sb="1" eb="2">
      <t>イ</t>
    </rPh>
    <phoneticPr fontId="1"/>
  </si>
  <si>
    <t>　　Bブロック　１位</t>
    <rPh sb="9" eb="10">
      <t>イ</t>
    </rPh>
    <phoneticPr fontId="1"/>
  </si>
  <si>
    <t>　Dブロック</t>
    <phoneticPr fontId="1"/>
  </si>
  <si>
    <t>　Eブロック</t>
    <phoneticPr fontId="1"/>
  </si>
  <si>
    <t>-</t>
    <phoneticPr fontId="1"/>
  </si>
  <si>
    <t>　　Dブロック　１位</t>
    <rPh sb="9" eb="10">
      <t>イ</t>
    </rPh>
    <phoneticPr fontId="1"/>
  </si>
  <si>
    <t>　　Eブロック　１位</t>
    <rPh sb="9" eb="10">
      <t>イ</t>
    </rPh>
    <phoneticPr fontId="1"/>
  </si>
  <si>
    <t>◆二次リーグ</t>
    <rPh sb="1" eb="3">
      <t>ニジ</t>
    </rPh>
    <phoneticPr fontId="1"/>
  </si>
  <si>
    <t>◆決勝トーナメント</t>
    <rPh sb="1" eb="3">
      <t>ケッショウ</t>
    </rPh>
    <phoneticPr fontId="1"/>
  </si>
  <si>
    <t>　　準決勝</t>
    <rPh sb="2" eb="5">
      <t>ジュンケッショウ</t>
    </rPh>
    <phoneticPr fontId="1"/>
  </si>
  <si>
    <t>　　三位決定戦</t>
    <rPh sb="2" eb="4">
      <t>サンイ</t>
    </rPh>
    <rPh sb="4" eb="7">
      <t>ケッテイセン</t>
    </rPh>
    <phoneticPr fontId="1"/>
  </si>
  <si>
    <t>　　決勝</t>
    <rPh sb="2" eb="4">
      <t>ケッショウ</t>
    </rPh>
    <phoneticPr fontId="1"/>
  </si>
  <si>
    <t>第2位</t>
    <rPh sb="0" eb="1">
      <t>ダイ</t>
    </rPh>
    <rPh sb="2" eb="3">
      <t>イ</t>
    </rPh>
    <phoneticPr fontId="1"/>
  </si>
  <si>
    <t>以上の結果より</t>
    <rPh sb="0" eb="2">
      <t>イジョウ</t>
    </rPh>
    <rPh sb="3" eb="5">
      <t>ケッカ</t>
    </rPh>
    <phoneticPr fontId="1"/>
  </si>
  <si>
    <t>第1位</t>
    <rPh sb="0" eb="1">
      <t>ダイ</t>
    </rPh>
    <rPh sb="2" eb="3">
      <t>イ</t>
    </rPh>
    <phoneticPr fontId="1"/>
  </si>
  <si>
    <t>第3位</t>
    <rPh sb="0" eb="1">
      <t>ダイ</t>
    </rPh>
    <rPh sb="2" eb="3">
      <t>イ</t>
    </rPh>
    <phoneticPr fontId="1"/>
  </si>
  <si>
    <t>　　結果</t>
    <rPh sb="2" eb="4">
      <t>ケッカ</t>
    </rPh>
    <phoneticPr fontId="1"/>
  </si>
  <si>
    <t>が県大会に進出します。</t>
    <rPh sb="1" eb="2">
      <t>ケン</t>
    </rPh>
    <rPh sb="2" eb="4">
      <t>タイカイ</t>
    </rPh>
    <rPh sb="5" eb="7">
      <t>シンシュツ</t>
    </rPh>
    <phoneticPr fontId="1"/>
  </si>
  <si>
    <t>２．主　　管　　一般財団法人　静岡県サッカー協会中東支部三種委員会</t>
    <rPh sb="8" eb="10">
      <t>イッパン</t>
    </rPh>
    <rPh sb="10" eb="12">
      <t>ザイダン</t>
    </rPh>
    <rPh sb="12" eb="14">
      <t>ホウジン</t>
    </rPh>
    <phoneticPr fontId="1"/>
  </si>
  <si>
    <t xml:space="preserve">１．主　　催　　一般財団法人　静岡県サッカー協会                         </t>
    <rPh sb="8" eb="10">
      <t>イッパン</t>
    </rPh>
    <rPh sb="10" eb="12">
      <t>ザイダン</t>
    </rPh>
    <rPh sb="12" eb="14">
      <t>ホウジン</t>
    </rPh>
    <phoneticPr fontId="1"/>
  </si>
  <si>
    <t>結果報告（ＦＡＸ番号）</t>
    <rPh sb="0" eb="2">
      <t>ケッカ</t>
    </rPh>
    <rPh sb="2" eb="4">
      <t>ホウコク</t>
    </rPh>
    <rPh sb="8" eb="10">
      <t>バンゴウ</t>
    </rPh>
    <phoneticPr fontId="1"/>
  </si>
  <si>
    <t>清水サッカー協会</t>
    <rPh sb="0" eb="2">
      <t>シミズ</t>
    </rPh>
    <rPh sb="6" eb="8">
      <t>キョウカイ</t>
    </rPh>
    <phoneticPr fontId="1"/>
  </si>
  <si>
    <t>054-337-0722</t>
    <phoneticPr fontId="1"/>
  </si>
  <si>
    <t>翔洋</t>
    <rPh sb="0" eb="1">
      <t>ショウ</t>
    </rPh>
    <rPh sb="1" eb="2">
      <t>ヨウ</t>
    </rPh>
    <phoneticPr fontId="1"/>
  </si>
  <si>
    <t>054-334-0827</t>
    <phoneticPr fontId="1"/>
  </si>
  <si>
    <t>1枚目／4枚</t>
    <rPh sb="1" eb="3">
      <t>マイメ</t>
    </rPh>
    <rPh sb="5" eb="6">
      <t>マイ</t>
    </rPh>
    <phoneticPr fontId="1"/>
  </si>
  <si>
    <t>Aブロック</t>
    <phoneticPr fontId="1"/>
  </si>
  <si>
    <t xml:space="preserve">  月  日まで　  中Ｇ他</t>
    <rPh sb="2" eb="3">
      <t>ガツ</t>
    </rPh>
    <rPh sb="5" eb="6">
      <t>ニチ</t>
    </rPh>
    <rPh sb="11" eb="12">
      <t>チュウ</t>
    </rPh>
    <rPh sb="13" eb="14">
      <t>ホカ</t>
    </rPh>
    <phoneticPr fontId="1"/>
  </si>
  <si>
    <t>2枚目／4枚</t>
    <rPh sb="1" eb="3">
      <t>マイメ</t>
    </rPh>
    <rPh sb="5" eb="6">
      <t>マイ</t>
    </rPh>
    <phoneticPr fontId="1"/>
  </si>
  <si>
    <t>Bブロック</t>
    <phoneticPr fontId="1"/>
  </si>
  <si>
    <t>3枚目／4枚</t>
    <rPh sb="1" eb="3">
      <t>マイメ</t>
    </rPh>
    <rPh sb="5" eb="6">
      <t>マイ</t>
    </rPh>
    <phoneticPr fontId="1"/>
  </si>
  <si>
    <t>Cブロック</t>
    <phoneticPr fontId="1"/>
  </si>
  <si>
    <t>4枚目／4枚</t>
    <rPh sb="1" eb="3">
      <t>マイメ</t>
    </rPh>
    <rPh sb="5" eb="6">
      <t>マイ</t>
    </rPh>
    <phoneticPr fontId="1"/>
  </si>
  <si>
    <t>以上の結果より、
第一位　　中、第二位　　中が県大会に進出</t>
    <rPh sb="0" eb="2">
      <t>イジョウ</t>
    </rPh>
    <rPh sb="3" eb="5">
      <t>ケッカ</t>
    </rPh>
    <rPh sb="9" eb="10">
      <t>ダイ</t>
    </rPh>
    <rPh sb="10" eb="12">
      <t>イチイ</t>
    </rPh>
    <rPh sb="14" eb="15">
      <t>チュウ</t>
    </rPh>
    <rPh sb="16" eb="17">
      <t>ダイ</t>
    </rPh>
    <rPh sb="17" eb="19">
      <t>ニイ</t>
    </rPh>
    <rPh sb="21" eb="22">
      <t>チュウ</t>
    </rPh>
    <rPh sb="23" eb="24">
      <t>ケン</t>
    </rPh>
    <rPh sb="24" eb="26">
      <t>タイカイ</t>
    </rPh>
    <rPh sb="27" eb="29">
      <t>シンシュツ</t>
    </rPh>
    <phoneticPr fontId="1"/>
  </si>
  <si>
    <t>決勝戦</t>
    <rPh sb="0" eb="3">
      <t>ケッショウセン</t>
    </rPh>
    <phoneticPr fontId="1"/>
  </si>
  <si>
    <t>Ｅブロック</t>
    <phoneticPr fontId="1"/>
  </si>
  <si>
    <t>Ｄブロック</t>
    <phoneticPr fontId="1"/>
  </si>
  <si>
    <t>よろしくお願いします</t>
    <rPh sb="5" eb="6">
      <t>ネガ</t>
    </rPh>
    <phoneticPr fontId="1"/>
  </si>
  <si>
    <t>サッカー部顧問様</t>
    <rPh sb="4" eb="5">
      <t>ブ</t>
    </rPh>
    <rPh sb="5" eb="8">
      <t>コモンサマ</t>
    </rPh>
    <phoneticPr fontId="1"/>
  </si>
  <si>
    <t>（日付：　　　　会場：</t>
    <rPh sb="1" eb="3">
      <t>ヒヅケ</t>
    </rPh>
    <rPh sb="8" eb="10">
      <t>カイジョウ</t>
    </rPh>
    <phoneticPr fontId="1"/>
  </si>
  <si>
    <t>送付者氏名：　　　　　　　　　　　　　）</t>
    <rPh sb="0" eb="2">
      <t>ソウフ</t>
    </rPh>
    <rPh sb="2" eb="3">
      <t>シャ</t>
    </rPh>
    <rPh sb="3" eb="5">
      <t>シメイ</t>
    </rPh>
    <phoneticPr fontId="1"/>
  </si>
  <si>
    <t>※試合結果の報告をお願いします。</t>
    <rPh sb="1" eb="3">
      <t>シアイ</t>
    </rPh>
    <rPh sb="3" eb="5">
      <t>ケッカ</t>
    </rPh>
    <rPh sb="6" eb="8">
      <t>ホウコク</t>
    </rPh>
    <rPh sb="10" eb="11">
      <t>ネガ</t>
    </rPh>
    <phoneticPr fontId="1"/>
  </si>
  <si>
    <t>◎送付先</t>
    <rPh sb="1" eb="3">
      <t>ソウフ</t>
    </rPh>
    <rPh sb="3" eb="4">
      <t>サキ</t>
    </rPh>
    <phoneticPr fontId="1"/>
  </si>
  <si>
    <t>　　　　　　中</t>
    <rPh sb="6" eb="7">
      <t>チュウ</t>
    </rPh>
    <phoneticPr fontId="1"/>
  </si>
  <si>
    <t>　FAX　</t>
    <phoneticPr fontId="1"/>
  </si>
  <si>
    <t xml:space="preserve">　mail: </t>
    <phoneticPr fontId="1"/>
  </si>
  <si>
    <t>　mailでもFAXでもかまいませんので、会場担当の先生が報告をお願いします。</t>
    <rPh sb="21" eb="23">
      <t>カイジョウ</t>
    </rPh>
    <rPh sb="23" eb="25">
      <t>タントウ</t>
    </rPh>
    <rPh sb="26" eb="28">
      <t>センセイ</t>
    </rPh>
    <rPh sb="29" eb="31">
      <t>ホウコク</t>
    </rPh>
    <rPh sb="33" eb="34">
      <t>ネガ</t>
    </rPh>
    <phoneticPr fontId="1"/>
  </si>
  <si>
    <t>一中</t>
    <rPh sb="0" eb="2">
      <t>イッチュウ</t>
    </rPh>
    <phoneticPr fontId="1"/>
  </si>
  <si>
    <t>清水一中</t>
    <rPh sb="0" eb="2">
      <t>シミズ</t>
    </rPh>
    <rPh sb="2" eb="3">
      <t>イチ</t>
    </rPh>
    <rPh sb="3" eb="4">
      <t>チュウ</t>
    </rPh>
    <phoneticPr fontId="1"/>
  </si>
  <si>
    <t>二中</t>
    <rPh sb="0" eb="1">
      <t>ニ</t>
    </rPh>
    <rPh sb="1" eb="2">
      <t>チュウ</t>
    </rPh>
    <phoneticPr fontId="1"/>
  </si>
  <si>
    <t>清水二中</t>
    <rPh sb="0" eb="2">
      <t>シミズ</t>
    </rPh>
    <rPh sb="2" eb="3">
      <t>ニ</t>
    </rPh>
    <rPh sb="3" eb="4">
      <t>チュウ</t>
    </rPh>
    <phoneticPr fontId="1"/>
  </si>
  <si>
    <t>三中</t>
    <rPh sb="0" eb="1">
      <t>サン</t>
    </rPh>
    <rPh sb="1" eb="2">
      <t>チュウ</t>
    </rPh>
    <phoneticPr fontId="1"/>
  </si>
  <si>
    <t>清水三中</t>
    <rPh sb="0" eb="2">
      <t>シミズ</t>
    </rPh>
    <rPh sb="2" eb="3">
      <t>サン</t>
    </rPh>
    <rPh sb="3" eb="4">
      <t>チュウ</t>
    </rPh>
    <phoneticPr fontId="1"/>
  </si>
  <si>
    <t>四中</t>
    <rPh sb="0" eb="1">
      <t>ヨン</t>
    </rPh>
    <rPh sb="1" eb="2">
      <t>チュウ</t>
    </rPh>
    <phoneticPr fontId="1"/>
  </si>
  <si>
    <t>清水四中</t>
    <rPh sb="0" eb="2">
      <t>シミズ</t>
    </rPh>
    <rPh sb="2" eb="3">
      <t>ヨン</t>
    </rPh>
    <rPh sb="3" eb="4">
      <t>チュウ</t>
    </rPh>
    <phoneticPr fontId="1"/>
  </si>
  <si>
    <t>五中</t>
    <rPh sb="0" eb="1">
      <t>ゴ</t>
    </rPh>
    <rPh sb="1" eb="2">
      <t>チュウ</t>
    </rPh>
    <phoneticPr fontId="1"/>
  </si>
  <si>
    <t>清水五中</t>
    <rPh sb="0" eb="2">
      <t>シミズ</t>
    </rPh>
    <rPh sb="2" eb="3">
      <t>ゴ</t>
    </rPh>
    <rPh sb="3" eb="4">
      <t>チュウ</t>
    </rPh>
    <phoneticPr fontId="1"/>
  </si>
  <si>
    <t>六中</t>
    <rPh sb="0" eb="1">
      <t>ロク</t>
    </rPh>
    <rPh sb="1" eb="2">
      <t>チュウ</t>
    </rPh>
    <phoneticPr fontId="1"/>
  </si>
  <si>
    <t>清水六中</t>
    <rPh sb="0" eb="2">
      <t>シミズ</t>
    </rPh>
    <rPh sb="2" eb="3">
      <t>ロク</t>
    </rPh>
    <rPh sb="3" eb="4">
      <t>チュウ</t>
    </rPh>
    <phoneticPr fontId="1"/>
  </si>
  <si>
    <t>七中</t>
    <rPh sb="0" eb="1">
      <t>ナナ</t>
    </rPh>
    <rPh sb="1" eb="2">
      <t>チュウ</t>
    </rPh>
    <phoneticPr fontId="1"/>
  </si>
  <si>
    <t>清水七中</t>
    <rPh sb="0" eb="2">
      <t>シミズ</t>
    </rPh>
    <rPh sb="2" eb="3">
      <t>ナナ</t>
    </rPh>
    <rPh sb="3" eb="4">
      <t>チュウ</t>
    </rPh>
    <phoneticPr fontId="1"/>
  </si>
  <si>
    <t>八中</t>
    <rPh sb="0" eb="1">
      <t>ハチ</t>
    </rPh>
    <rPh sb="1" eb="2">
      <t>チュウ</t>
    </rPh>
    <phoneticPr fontId="1"/>
  </si>
  <si>
    <t>清水八中</t>
    <rPh sb="0" eb="2">
      <t>シミズ</t>
    </rPh>
    <rPh sb="2" eb="3">
      <t>ハチ</t>
    </rPh>
    <rPh sb="3" eb="4">
      <t>チュウ</t>
    </rPh>
    <phoneticPr fontId="1"/>
  </si>
  <si>
    <t>飯田</t>
    <rPh sb="0" eb="2">
      <t>イイダ</t>
    </rPh>
    <phoneticPr fontId="1"/>
  </si>
  <si>
    <t>飯田中</t>
    <rPh sb="0" eb="2">
      <t>イイダ</t>
    </rPh>
    <rPh sb="2" eb="3">
      <t>チュウ</t>
    </rPh>
    <phoneticPr fontId="1"/>
  </si>
  <si>
    <t>庵原</t>
    <rPh sb="0" eb="2">
      <t>イハラ</t>
    </rPh>
    <phoneticPr fontId="1"/>
  </si>
  <si>
    <t>庵原中</t>
    <rPh sb="0" eb="2">
      <t>イハラ</t>
    </rPh>
    <rPh sb="2" eb="3">
      <t>チュウ</t>
    </rPh>
    <phoneticPr fontId="1"/>
  </si>
  <si>
    <t>袖師</t>
    <rPh sb="0" eb="1">
      <t>ソデ</t>
    </rPh>
    <rPh sb="1" eb="2">
      <t>シ</t>
    </rPh>
    <phoneticPr fontId="1"/>
  </si>
  <si>
    <t>袖師中</t>
    <rPh sb="0" eb="1">
      <t>ソデ</t>
    </rPh>
    <rPh sb="1" eb="2">
      <t>シ</t>
    </rPh>
    <rPh sb="2" eb="3">
      <t>チュウ</t>
    </rPh>
    <phoneticPr fontId="1"/>
  </si>
  <si>
    <t>決勝</t>
    <rPh sb="0" eb="2">
      <t>ケッショウ</t>
    </rPh>
    <phoneticPr fontId="1"/>
  </si>
  <si>
    <t>興津</t>
    <rPh sb="0" eb="2">
      <t>オキツ</t>
    </rPh>
    <phoneticPr fontId="1"/>
  </si>
  <si>
    <t>興津中</t>
    <rPh sb="0" eb="2">
      <t>オキツ</t>
    </rPh>
    <rPh sb="2" eb="3">
      <t>チュウ</t>
    </rPh>
    <phoneticPr fontId="1"/>
  </si>
  <si>
    <t>由比</t>
    <rPh sb="0" eb="2">
      <t>ユイ</t>
    </rPh>
    <phoneticPr fontId="1"/>
  </si>
  <si>
    <t>由比中</t>
    <rPh sb="0" eb="2">
      <t>ユイ</t>
    </rPh>
    <rPh sb="2" eb="3">
      <t>チュウ</t>
    </rPh>
    <phoneticPr fontId="1"/>
  </si>
  <si>
    <t>蒲原</t>
    <rPh sb="0" eb="2">
      <t>カンバラ</t>
    </rPh>
    <phoneticPr fontId="1"/>
  </si>
  <si>
    <t>蒲原中</t>
    <rPh sb="0" eb="2">
      <t>カンバラ</t>
    </rPh>
    <rPh sb="2" eb="3">
      <t>チュウ</t>
    </rPh>
    <phoneticPr fontId="1"/>
  </si>
  <si>
    <t>翔洋中</t>
    <rPh sb="0" eb="1">
      <t>ショウ</t>
    </rPh>
    <rPh sb="1" eb="2">
      <t>ヨウ</t>
    </rPh>
    <rPh sb="2" eb="3">
      <t>チュウ</t>
    </rPh>
    <phoneticPr fontId="1"/>
  </si>
  <si>
    <t>八・庵</t>
    <rPh sb="0" eb="1">
      <t>ハチ</t>
    </rPh>
    <rPh sb="2" eb="3">
      <t>イオリ</t>
    </rPh>
    <phoneticPr fontId="1"/>
  </si>
  <si>
    <t>八中・庵原</t>
    <rPh sb="0" eb="1">
      <t>ハチ</t>
    </rPh>
    <rPh sb="1" eb="2">
      <t>チュウ</t>
    </rPh>
    <rPh sb="3" eb="5">
      <t>イハラ</t>
    </rPh>
    <phoneticPr fontId="1"/>
  </si>
  <si>
    <t>由・蒲</t>
    <rPh sb="0" eb="1">
      <t>ユ</t>
    </rPh>
    <rPh sb="2" eb="3">
      <t>カバ</t>
    </rPh>
    <phoneticPr fontId="1"/>
  </si>
  <si>
    <t>由比・蒲原</t>
    <rPh sb="0" eb="2">
      <t>ユイ</t>
    </rPh>
    <rPh sb="3" eb="5">
      <t>カンバラ</t>
    </rPh>
    <phoneticPr fontId="1"/>
  </si>
  <si>
    <t>①　勝ち点（勝３　分１　負０）　②　リーグ内の得失点差</t>
    <rPh sb="21" eb="22">
      <t>ナイ</t>
    </rPh>
    <rPh sb="23" eb="27">
      <t>トクシッテンサ</t>
    </rPh>
    <phoneticPr fontId="1"/>
  </si>
  <si>
    <t>③　リーグ内の総得点      　　　④　該当チーム間の対戦成績</t>
    <rPh sb="5" eb="6">
      <t>ナイ</t>
    </rPh>
    <rPh sb="7" eb="10">
      <t>ソウトクテン</t>
    </rPh>
    <rPh sb="28" eb="30">
      <t>タイセン</t>
    </rPh>
    <rPh sb="30" eb="32">
      <t>セイセキ</t>
    </rPh>
    <phoneticPr fontId="1"/>
  </si>
  <si>
    <t>⑤　５人によるPK戦</t>
    <rPh sb="3" eb="4">
      <t>ニン</t>
    </rPh>
    <rPh sb="9" eb="10">
      <t>セン</t>
    </rPh>
    <phoneticPr fontId="1"/>
  </si>
  <si>
    <t xml:space="preserve"> 　　 予選リーグ　</t>
    <phoneticPr fontId="1"/>
  </si>
  <si>
    <t>【交　代】　　９名以内　　リ・エントリー制を採用する</t>
    <phoneticPr fontId="1"/>
  </si>
  <si>
    <t>予選リーグ　</t>
    <phoneticPr fontId="1"/>
  </si>
  <si>
    <t>決勝トーナメント　　</t>
    <phoneticPr fontId="1"/>
  </si>
  <si>
    <t>　　　予選リーグ</t>
    <rPh sb="3" eb="5">
      <t>ヨセン</t>
    </rPh>
    <phoneticPr fontId="1"/>
  </si>
  <si>
    <t>　　１０月１８日　　会場：四中</t>
    <rPh sb="4" eb="5">
      <t>ガツ</t>
    </rPh>
    <rPh sb="7" eb="8">
      <t>ニチ</t>
    </rPh>
    <rPh sb="10" eb="12">
      <t>カイジョウ</t>
    </rPh>
    <rPh sb="13" eb="14">
      <t>ヨン</t>
    </rPh>
    <rPh sb="14" eb="15">
      <t>チュウ</t>
    </rPh>
    <phoneticPr fontId="1"/>
  </si>
  <si>
    <t>Ａ</t>
    <phoneticPr fontId="1"/>
  </si>
  <si>
    <t>Ｂ</t>
    <phoneticPr fontId="1"/>
  </si>
  <si>
    <t>ー</t>
    <phoneticPr fontId="1"/>
  </si>
  <si>
    <t>決勝トーナメント</t>
    <rPh sb="0" eb="2">
      <t>ケッショウ</t>
    </rPh>
    <phoneticPr fontId="1"/>
  </si>
  <si>
    <t>上位３チームが県大会に出場</t>
    <phoneticPr fontId="1"/>
  </si>
  <si>
    <t>◆予選リーグ</t>
    <rPh sb="1" eb="3">
      <t>ヨセン</t>
    </rPh>
    <phoneticPr fontId="1"/>
  </si>
  <si>
    <t>Ｂブロック</t>
    <phoneticPr fontId="1"/>
  </si>
  <si>
    <t>3位　</t>
    <rPh sb="1" eb="2">
      <t>イ</t>
    </rPh>
    <phoneticPr fontId="1"/>
  </si>
  <si>
    <t>3位</t>
    <rPh sb="1" eb="2">
      <t>イ</t>
    </rPh>
    <phoneticPr fontId="1"/>
  </si>
  <si>
    <r>
      <rPr>
        <sz val="14"/>
        <color theme="1"/>
        <rFont val="ＤＨＰ特太ゴシック体"/>
        <family val="3"/>
        <charset val="128"/>
      </rPr>
      <t>平成28年度 静岡県中学１年生サッカー大会中東支部予選</t>
    </r>
    <r>
      <rPr>
        <sz val="12"/>
        <color theme="1"/>
        <rFont val="ＤＨＰ特太ゴシック体"/>
        <family val="3"/>
        <charset val="128"/>
      </rPr>
      <t>　</t>
    </r>
    <rPh sb="0" eb="2">
      <t>ヘイセイ</t>
    </rPh>
    <rPh sb="4" eb="6">
      <t>ネンド</t>
    </rPh>
    <phoneticPr fontId="1"/>
  </si>
  <si>
    <t>送信者　清水飯田中学校　加茂雅章
　　　　ＦＡＸ　３６５‐９５７２</t>
    <rPh sb="0" eb="3">
      <t>ソウシンシャ</t>
    </rPh>
    <rPh sb="4" eb="6">
      <t>シミズ</t>
    </rPh>
    <rPh sb="6" eb="8">
      <t>イイダ</t>
    </rPh>
    <rPh sb="8" eb="11">
      <t>チュウガッコウ</t>
    </rPh>
    <rPh sb="12" eb="14">
      <t>カモ</t>
    </rPh>
    <rPh sb="14" eb="16">
      <t>マサアキ</t>
    </rPh>
    <phoneticPr fontId="1"/>
  </si>
  <si>
    <t>☆　上位３チームが県大会に出場します。</t>
    <phoneticPr fontId="1"/>
  </si>
  <si>
    <t>☆　試合前に選手証の確認をします。必ず選手証を持参してください。</t>
    <rPh sb="2" eb="5">
      <t>シアイマエ</t>
    </rPh>
    <rPh sb="6" eb="8">
      <t>センシュ</t>
    </rPh>
    <rPh sb="8" eb="9">
      <t>アカシ</t>
    </rPh>
    <rPh sb="10" eb="12">
      <t>カクニン</t>
    </rPh>
    <rPh sb="17" eb="18">
      <t>カナラ</t>
    </rPh>
    <rPh sb="19" eb="21">
      <t>センシュ</t>
    </rPh>
    <rPh sb="21" eb="22">
      <t>ショウ</t>
    </rPh>
    <rPh sb="23" eb="25">
      <t>ジサン</t>
    </rPh>
    <phoneticPr fontId="1"/>
  </si>
  <si>
    <t>６．その他　　</t>
    <phoneticPr fontId="1"/>
  </si>
  <si>
    <t>☆　延期などの判断は、会場担当者の方が行い、各チーム顧問へ連絡してください。</t>
    <phoneticPr fontId="1"/>
  </si>
  <si>
    <t>☆　主審は、顧問・３級審判で行います。１０分前に主審・副審・４審で打ち合わせを行ってください。</t>
    <rPh sb="2" eb="4">
      <t>シュシン</t>
    </rPh>
    <rPh sb="6" eb="8">
      <t>コモン</t>
    </rPh>
    <rPh sb="10" eb="11">
      <t>キュウ</t>
    </rPh>
    <rPh sb="11" eb="13">
      <t>シンパン</t>
    </rPh>
    <rPh sb="14" eb="15">
      <t>オコナ</t>
    </rPh>
    <phoneticPr fontId="1"/>
  </si>
  <si>
    <t>☆　決勝トーナメントの第１試合を行う各チームの顧問は、８時に会場に集合し、準備をお願いします。</t>
    <rPh sb="2" eb="4">
      <t>ケッショウ</t>
    </rPh>
    <rPh sb="11" eb="12">
      <t>ダイ</t>
    </rPh>
    <rPh sb="13" eb="15">
      <t>シアイ</t>
    </rPh>
    <rPh sb="16" eb="17">
      <t>オコナ</t>
    </rPh>
    <rPh sb="18" eb="19">
      <t>カク</t>
    </rPh>
    <rPh sb="23" eb="25">
      <t>コモン</t>
    </rPh>
    <phoneticPr fontId="1"/>
  </si>
  <si>
    <t>　　②　決勝トーナメント　</t>
    <phoneticPr fontId="1"/>
  </si>
  <si>
    <t>由比中学校サッカー部顧問　柴田真二</t>
    <rPh sb="0" eb="2">
      <t>ユイ</t>
    </rPh>
    <rPh sb="2" eb="5">
      <t>チュウガッコウ</t>
    </rPh>
    <rPh sb="9" eb="10">
      <t>ブ</t>
    </rPh>
    <rPh sb="10" eb="12">
      <t>コモン</t>
    </rPh>
    <rPh sb="13" eb="15">
      <t>シバタ</t>
    </rPh>
    <rPh sb="15" eb="17">
      <t>シンジ</t>
    </rPh>
    <phoneticPr fontId="1"/>
  </si>
  <si>
    <t>携帯０９０－２７７７－１８２４</t>
    <rPh sb="0" eb="2">
      <t>ケイタイ</t>
    </rPh>
    <phoneticPr fontId="1"/>
  </si>
  <si>
    <t>由比中TEL３７５－３１３５</t>
    <rPh sb="0" eb="2">
      <t>ユイ</t>
    </rPh>
    <rPh sb="2" eb="3">
      <t>チュウ</t>
    </rPh>
    <phoneticPr fontId="1"/>
  </si>
  <si>
    <t>　　　FAX３７５－３１３６</t>
    <phoneticPr fontId="1"/>
  </si>
  <si>
    <t>（結果報告先）</t>
    <rPh sb="1" eb="3">
      <t>ケッカ</t>
    </rPh>
    <rPh sb="3" eb="5">
      <t>ホウコク</t>
    </rPh>
    <rPh sb="5" eb="6">
      <t>サキ</t>
    </rPh>
    <phoneticPr fontId="1"/>
  </si>
  <si>
    <t>―</t>
    <phoneticPr fontId="1"/>
  </si>
  <si>
    <t>２ブロックに分け上位２チームが決勝トーナメントへ</t>
    <rPh sb="15" eb="17">
      <t>ケッショウ</t>
    </rPh>
    <phoneticPr fontId="1"/>
  </si>
  <si>
    <t>　　また、延期になった場合は、渡辺先生までご連絡ください。</t>
    <rPh sb="5" eb="7">
      <t>エンキ</t>
    </rPh>
    <rPh sb="11" eb="13">
      <t>バアイ</t>
    </rPh>
    <rPh sb="15" eb="17">
      <t>ワタナベ</t>
    </rPh>
    <rPh sb="17" eb="19">
      <t>センセイ</t>
    </rPh>
    <rPh sb="22" eb="24">
      <t>レンラク</t>
    </rPh>
    <phoneticPr fontId="1"/>
  </si>
  <si>
    <t>中学校サッカー部顧問　 （HP担当）</t>
    <rPh sb="0" eb="3">
      <t>チュウガッコウ</t>
    </rPh>
    <rPh sb="7" eb="8">
      <t>ブ</t>
    </rPh>
    <rPh sb="8" eb="10">
      <t>コモン</t>
    </rPh>
    <rPh sb="15" eb="17">
      <t>タントウ</t>
    </rPh>
    <phoneticPr fontId="1"/>
  </si>
  <si>
    <t>携帯 － －</t>
    <rPh sb="0" eb="2">
      <t>ケイタイ</t>
    </rPh>
    <phoneticPr fontId="1"/>
  </si>
  <si>
    <t>中アドレス</t>
    <rPh sb="0" eb="1">
      <t>チュウ</t>
    </rPh>
    <phoneticPr fontId="1"/>
  </si>
  <si>
    <t>携帯アドレス</t>
    <rPh sb="0" eb="2">
      <t>ケイタイ</t>
    </rPh>
    <phoneticPr fontId="1"/>
  </si>
  <si>
    <t>中TEL －</t>
    <rPh sb="0" eb="1">
      <t>チュウ</t>
    </rPh>
    <phoneticPr fontId="1"/>
  </si>
  <si>
    <t>　FAX －</t>
    <phoneticPr fontId="1"/>
  </si>
  <si>
    <t>7中</t>
    <rPh sb="1" eb="2">
      <t>チュウ</t>
    </rPh>
    <phoneticPr fontId="1"/>
  </si>
  <si>
    <t>飯・袖・１</t>
    <rPh sb="0" eb="1">
      <t>メシ</t>
    </rPh>
    <rPh sb="2" eb="3">
      <t>ソデ</t>
    </rPh>
    <phoneticPr fontId="1"/>
  </si>
  <si>
    <t>５中</t>
    <rPh sb="1" eb="2">
      <t>チュウ</t>
    </rPh>
    <phoneticPr fontId="1"/>
  </si>
  <si>
    <t>２中</t>
    <rPh sb="1" eb="2">
      <t>チュウ</t>
    </rPh>
    <phoneticPr fontId="1"/>
  </si>
  <si>
    <t>６中</t>
    <rPh sb="1" eb="2">
      <t>チュウ</t>
    </rPh>
    <phoneticPr fontId="1"/>
  </si>
  <si>
    <t>８中</t>
    <rPh sb="1" eb="2">
      <t>チュウ</t>
    </rPh>
    <phoneticPr fontId="1"/>
  </si>
  <si>
    <t>３・４・サレ</t>
    <phoneticPr fontId="1"/>
  </si>
  <si>
    <t>庵・由</t>
    <rPh sb="0" eb="1">
      <t>イオリ</t>
    </rPh>
    <rPh sb="2" eb="3">
      <t>ヨシ</t>
    </rPh>
    <phoneticPr fontId="1"/>
  </si>
  <si>
    <t>７中</t>
    <rPh sb="1" eb="2">
      <t>チュウ</t>
    </rPh>
    <phoneticPr fontId="1"/>
  </si>
  <si>
    <t>【参加チーム】　中学校10チーム</t>
    <phoneticPr fontId="1"/>
  </si>
  <si>
    <t>３・４・サレ</t>
    <phoneticPr fontId="1"/>
  </si>
  <si>
    <t>３・４・サレ</t>
    <phoneticPr fontId="1"/>
  </si>
  <si>
    <t>11月23日（土）予備日24（日）会場：清水三中</t>
    <rPh sb="2" eb="3">
      <t>ツキ</t>
    </rPh>
    <rPh sb="5" eb="6">
      <t>ニチ</t>
    </rPh>
    <rPh sb="7" eb="8">
      <t>ド</t>
    </rPh>
    <rPh sb="9" eb="12">
      <t>ヨビビ</t>
    </rPh>
    <rPh sb="15" eb="16">
      <t>ニチ</t>
    </rPh>
    <rPh sb="17" eb="19">
      <t>カイジョウ</t>
    </rPh>
    <rPh sb="20" eb="22">
      <t>シミズ</t>
    </rPh>
    <rPh sb="22" eb="23">
      <t>サン</t>
    </rPh>
    <rPh sb="23" eb="24">
      <t>チュウ</t>
    </rPh>
    <phoneticPr fontId="1"/>
  </si>
  <si>
    <t>11月16日（土）・17日（日）　会場：Ａリーグ興津中、Ｂリーグ由比中　</t>
    <rPh sb="5" eb="6">
      <t>ニチ</t>
    </rPh>
    <rPh sb="7" eb="8">
      <t>ド</t>
    </rPh>
    <rPh sb="14" eb="15">
      <t>ニチ</t>
    </rPh>
    <rPh sb="17" eb="19">
      <t>カイジョウ</t>
    </rPh>
    <rPh sb="24" eb="26">
      <t>オキツ</t>
    </rPh>
    <rPh sb="26" eb="27">
      <t>チュウ</t>
    </rPh>
    <rPh sb="32" eb="34">
      <t>ユイ</t>
    </rPh>
    <rPh sb="34" eb="35">
      <t>チュウ</t>
    </rPh>
    <phoneticPr fontId="1"/>
  </si>
  <si>
    <t>　　１１月１6日　会場：興津中</t>
    <rPh sb="4" eb="5">
      <t>ガツ</t>
    </rPh>
    <rPh sb="7" eb="8">
      <t>ニチ</t>
    </rPh>
    <rPh sb="9" eb="11">
      <t>カイジョウ</t>
    </rPh>
    <rPh sb="12" eb="14">
      <t>オキツ</t>
    </rPh>
    <rPh sb="14" eb="15">
      <t>ナカ</t>
    </rPh>
    <phoneticPr fontId="1"/>
  </si>
  <si>
    <t>　　１１月１７日　会場：興津中</t>
    <rPh sb="4" eb="5">
      <t>ガツ</t>
    </rPh>
    <rPh sb="7" eb="8">
      <t>ニチ</t>
    </rPh>
    <rPh sb="9" eb="11">
      <t>カイジョウ</t>
    </rPh>
    <rPh sb="12" eb="14">
      <t>オキツ</t>
    </rPh>
    <rPh sb="14" eb="15">
      <t>ナカ</t>
    </rPh>
    <phoneticPr fontId="1"/>
  </si>
  <si>
    <t>　　１１月１6日　会場：由比中</t>
    <rPh sb="4" eb="5">
      <t>ガツ</t>
    </rPh>
    <rPh sb="7" eb="8">
      <t>ニチ</t>
    </rPh>
    <rPh sb="9" eb="11">
      <t>カイジョウ</t>
    </rPh>
    <rPh sb="12" eb="14">
      <t>ユイ</t>
    </rPh>
    <rPh sb="14" eb="15">
      <t>ナカ</t>
    </rPh>
    <phoneticPr fontId="1"/>
  </si>
  <si>
    <t xml:space="preserve"> １１月１７日　会場：由比中</t>
    <rPh sb="3" eb="4">
      <t>ガツ</t>
    </rPh>
    <rPh sb="6" eb="7">
      <t>ニチ</t>
    </rPh>
    <rPh sb="8" eb="10">
      <t>カイジョウ</t>
    </rPh>
    <rPh sb="11" eb="13">
      <t>ユイ</t>
    </rPh>
    <rPh sb="13" eb="14">
      <t>ナカ</t>
    </rPh>
    <phoneticPr fontId="1"/>
  </si>
  <si>
    <t>23日（土）会場：清水三中、予備日２4日（日）会場：清水三中</t>
    <rPh sb="2" eb="3">
      <t>ニチ</t>
    </rPh>
    <rPh sb="4" eb="5">
      <t>ド</t>
    </rPh>
    <rPh sb="6" eb="8">
      <t>カイジョウ</t>
    </rPh>
    <rPh sb="9" eb="11">
      <t>シミズ</t>
    </rPh>
    <rPh sb="11" eb="12">
      <t>サン</t>
    </rPh>
    <rPh sb="12" eb="13">
      <t>チュウ</t>
    </rPh>
    <rPh sb="14" eb="17">
      <t>ヨビビ</t>
    </rPh>
    <rPh sb="19" eb="20">
      <t>ニチ</t>
    </rPh>
    <rPh sb="21" eb="22">
      <t>ニチ</t>
    </rPh>
    <rPh sb="23" eb="25">
      <t>カイジョウ</t>
    </rPh>
    <rPh sb="26" eb="28">
      <t>シミズ</t>
    </rPh>
    <rPh sb="28" eb="29">
      <t>サン</t>
    </rPh>
    <rPh sb="29" eb="30">
      <t>ナカ</t>
    </rPh>
    <phoneticPr fontId="1"/>
  </si>
  <si>
    <t xml:space="preserve">  令和元年度遠州トラックカップ・中体連予選県大会・中東支部予選</t>
    <rPh sb="2" eb="4">
      <t>レイワ</t>
    </rPh>
    <rPh sb="4" eb="6">
      <t>ガンネン</t>
    </rPh>
    <rPh sb="6" eb="7">
      <t>ド</t>
    </rPh>
    <rPh sb="7" eb="9">
      <t>エンシュウ</t>
    </rPh>
    <rPh sb="17" eb="20">
      <t>チュウタイレン</t>
    </rPh>
    <rPh sb="20" eb="22">
      <t>ヨセン</t>
    </rPh>
    <rPh sb="22" eb="25">
      <t>ケンタイカイ</t>
    </rPh>
    <phoneticPr fontId="1"/>
  </si>
  <si>
    <t>3･４･サレ</t>
    <phoneticPr fontId="1"/>
  </si>
  <si>
    <t>飯･袖･１</t>
    <rPh sb="0" eb="1">
      <t>メシ</t>
    </rPh>
    <rPh sb="2" eb="3">
      <t>ソデ</t>
    </rPh>
    <phoneticPr fontId="1"/>
  </si>
  <si>
    <t>庵･由</t>
    <rPh sb="0" eb="1">
      <t>イオリ</t>
    </rPh>
    <rPh sb="2" eb="3">
      <t>ヨシ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</si>
</sst>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ＤＨＰ平成ゴシックW5"/>
      <family val="3"/>
      <charset val="128"/>
    </font>
    <font>
      <sz val="10"/>
      <color theme="1"/>
      <name val="ＤＦ平成ゴシック体W5"/>
      <family val="3"/>
      <charset val="128"/>
    </font>
    <font>
      <sz val="20"/>
      <color theme="1"/>
      <name val="ＤＦ平成ゴシック体W5"/>
      <family val="3"/>
      <charset val="128"/>
    </font>
    <font>
      <sz val="12"/>
      <color theme="1"/>
      <name val="ＤＦ平成ゴシック体W5"/>
      <family val="3"/>
      <charset val="128"/>
    </font>
    <font>
      <sz val="14"/>
      <color theme="1"/>
      <name val="ＤＦ平成ゴシック体W5"/>
      <family val="3"/>
      <charset val="128"/>
    </font>
    <font>
      <sz val="11"/>
      <color theme="1"/>
      <name val="ＤＦ平成ゴシック体W5"/>
      <family val="3"/>
      <charset val="128"/>
    </font>
    <font>
      <sz val="18"/>
      <color theme="1"/>
      <name val="ＤＨＰ平成ゴシックW5"/>
      <family val="3"/>
      <charset val="128"/>
    </font>
    <font>
      <sz val="11"/>
      <color theme="1"/>
      <name val="ＤＨＰ平成ゴシックW5"/>
      <family val="3"/>
      <charset val="128"/>
    </font>
    <font>
      <sz val="14"/>
      <color theme="1"/>
      <name val="ＤＨＰ平成ゴシックW5"/>
      <family val="3"/>
      <charset val="128"/>
    </font>
    <font>
      <sz val="6"/>
      <color theme="1"/>
      <name val="ＤＦ平成ゴシック体W5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36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sz val="16"/>
      <color theme="1"/>
      <name val="ＤＨＰ平成ゴシックW5"/>
      <family val="3"/>
      <charset val="128"/>
    </font>
    <font>
      <sz val="16"/>
      <color theme="1"/>
      <name val="ＤＦ特太ゴシック体"/>
      <family val="3"/>
      <charset val="128"/>
    </font>
    <font>
      <sz val="12"/>
      <color theme="1"/>
      <name val="ＤＨＰ特太ゴシック体"/>
      <family val="3"/>
      <charset val="128"/>
    </font>
    <font>
      <sz val="18"/>
      <color theme="1"/>
      <name val="ＤＨＰ特太ゴシック体"/>
      <family val="3"/>
      <charset val="128"/>
    </font>
    <font>
      <sz val="22"/>
      <color theme="1"/>
      <name val="ＤＨＰ特太ゴシック体"/>
      <family val="3"/>
      <charset val="128"/>
    </font>
    <font>
      <sz val="20"/>
      <color theme="1"/>
      <name val="ＤＨＰ特太ゴシック体"/>
      <family val="3"/>
      <charset val="128"/>
    </font>
    <font>
      <sz val="24"/>
      <color theme="1"/>
      <name val="ＤＨＰ特太ゴシック体"/>
      <family val="3"/>
      <charset val="128"/>
    </font>
    <font>
      <b/>
      <sz val="18"/>
      <color theme="1"/>
      <name val="ＤＨＰ特太ゴシック体"/>
      <family val="3"/>
      <charset val="128"/>
    </font>
    <font>
      <sz val="26"/>
      <color theme="1"/>
      <name val="ＤＨＰ特太ゴシック体"/>
      <family val="3"/>
      <charset val="128"/>
    </font>
    <font>
      <sz val="16"/>
      <color theme="1"/>
      <name val="ＤＨＰ特太ゴシック体"/>
      <family val="3"/>
      <charset val="128"/>
    </font>
    <font>
      <sz val="30"/>
      <color theme="1"/>
      <name val="ＤＨＰ特太ゴシック体"/>
      <family val="3"/>
      <charset val="128"/>
    </font>
    <font>
      <sz val="24"/>
      <color theme="1"/>
      <name val="ＭＳ Ｐゴシック"/>
      <family val="3"/>
      <charset val="128"/>
      <scheme val="minor"/>
    </font>
    <font>
      <sz val="28"/>
      <color theme="1"/>
      <name val="ＤＨＰ特太ゴシック体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ＤＨＰ特太ゴシック体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4"/>
      <color theme="1"/>
      <name val="HG丸ｺﾞｼｯｸM-PRO"/>
      <family val="3"/>
      <charset val="128"/>
    </font>
    <font>
      <sz val="20"/>
      <color theme="1"/>
      <name val="HG丸ｺﾞｼｯｸM-PRO"/>
      <family val="3"/>
      <charset val="128"/>
    </font>
    <font>
      <sz val="17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u/>
      <sz val="8"/>
      <color theme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9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slantDashDot">
        <color indexed="64"/>
      </left>
      <right/>
      <top style="slantDashDot">
        <color indexed="64"/>
      </top>
      <bottom/>
      <diagonal/>
    </border>
    <border>
      <left/>
      <right/>
      <top style="slantDashDot">
        <color indexed="64"/>
      </top>
      <bottom/>
      <diagonal/>
    </border>
    <border>
      <left/>
      <right style="slantDashDot">
        <color indexed="64"/>
      </right>
      <top style="slantDashDot">
        <color indexed="64"/>
      </top>
      <bottom/>
      <diagonal/>
    </border>
    <border>
      <left style="slantDashDot">
        <color indexed="64"/>
      </left>
      <right/>
      <top/>
      <bottom/>
      <diagonal/>
    </border>
    <border>
      <left/>
      <right style="slantDashDot">
        <color indexed="64"/>
      </right>
      <top/>
      <bottom/>
      <diagonal/>
    </border>
    <border>
      <left style="slantDashDot">
        <color indexed="64"/>
      </left>
      <right/>
      <top/>
      <bottom style="slantDashDot">
        <color indexed="64"/>
      </bottom>
      <diagonal/>
    </border>
    <border>
      <left/>
      <right/>
      <top/>
      <bottom style="slantDashDot">
        <color indexed="64"/>
      </bottom>
      <diagonal/>
    </border>
    <border>
      <left/>
      <right style="slantDashDot">
        <color indexed="64"/>
      </right>
      <top/>
      <bottom style="slantDash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40" fillId="0" borderId="0" applyNumberFormat="0" applyFill="0" applyBorder="0" applyAlignment="0" applyProtection="0">
      <alignment vertical="center"/>
    </xf>
  </cellStyleXfs>
  <cellXfs count="427">
    <xf numFmtId="0" fontId="0" fillId="0" borderId="0" xfId="0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2" fillId="0" borderId="0" xfId="0" applyFont="1" applyAlignment="1">
      <alignment vertical="center"/>
    </xf>
    <xf numFmtId="0" fontId="11" fillId="0" borderId="46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4" fillId="0" borderId="56" xfId="0" applyNumberFormat="1" applyFont="1" applyBorder="1" applyAlignment="1">
      <alignment horizontal="center" vertical="center"/>
    </xf>
    <xf numFmtId="0" fontId="17" fillId="0" borderId="56" xfId="0" applyNumberFormat="1" applyFont="1" applyBorder="1" applyAlignment="1">
      <alignment horizontal="center" vertical="center"/>
    </xf>
    <xf numFmtId="0" fontId="14" fillId="0" borderId="17" xfId="0" applyNumberFormat="1" applyFont="1" applyBorder="1" applyAlignment="1">
      <alignment horizontal="center" vertical="center"/>
    </xf>
    <xf numFmtId="0" fontId="14" fillId="0" borderId="9" xfId="0" applyNumberFormat="1" applyFont="1" applyBorder="1" applyAlignment="1">
      <alignment horizontal="center" vertical="center"/>
    </xf>
    <xf numFmtId="0" fontId="14" fillId="0" borderId="8" xfId="0" applyNumberFormat="1" applyFont="1" applyBorder="1" applyAlignment="1">
      <alignment horizontal="center" vertical="center"/>
    </xf>
    <xf numFmtId="0" fontId="14" fillId="0" borderId="18" xfId="0" applyNumberFormat="1" applyFont="1" applyBorder="1" applyAlignment="1">
      <alignment horizontal="center" vertical="center"/>
    </xf>
    <xf numFmtId="0" fontId="14" fillId="0" borderId="62" xfId="0" applyNumberFormat="1" applyFont="1" applyBorder="1" applyAlignment="1">
      <alignment horizontal="center" vertical="center"/>
    </xf>
    <xf numFmtId="0" fontId="14" fillId="0" borderId="3" xfId="0" applyNumberFormat="1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14" fillId="0" borderId="13" xfId="0" applyNumberFormat="1" applyFont="1" applyBorder="1" applyAlignment="1">
      <alignment horizontal="center" vertical="center"/>
    </xf>
    <xf numFmtId="0" fontId="14" fillId="0" borderId="4" xfId="0" applyNumberFormat="1" applyFont="1" applyBorder="1" applyAlignment="1">
      <alignment horizontal="center" vertical="center"/>
    </xf>
    <xf numFmtId="0" fontId="14" fillId="0" borderId="5" xfId="0" applyNumberFormat="1" applyFont="1" applyBorder="1" applyAlignment="1">
      <alignment horizontal="center" vertical="center"/>
    </xf>
    <xf numFmtId="0" fontId="14" fillId="0" borderId="66" xfId="0" applyNumberFormat="1" applyFont="1" applyBorder="1" applyAlignment="1">
      <alignment horizontal="center" vertical="center"/>
    </xf>
    <xf numFmtId="0" fontId="15" fillId="0" borderId="0" xfId="0" applyNumberFormat="1" applyFont="1" applyBorder="1" applyAlignment="1">
      <alignment horizontal="center" vertical="center"/>
    </xf>
    <xf numFmtId="0" fontId="14" fillId="0" borderId="0" xfId="0" applyNumberFormat="1" applyFont="1" applyBorder="1" applyAlignment="1">
      <alignment vertical="center"/>
    </xf>
    <xf numFmtId="0" fontId="14" fillId="0" borderId="0" xfId="0" applyNumberFormat="1" applyFont="1" applyBorder="1" applyAlignment="1">
      <alignment horizontal="left" vertical="center"/>
    </xf>
    <xf numFmtId="0" fontId="14" fillId="0" borderId="1" xfId="0" applyNumberFormat="1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 vertical="center"/>
    </xf>
    <xf numFmtId="0" fontId="13" fillId="0" borderId="0" xfId="0" applyNumberFormat="1" applyFont="1" applyBorder="1" applyAlignment="1">
      <alignment horizontal="center" vertical="center"/>
    </xf>
    <xf numFmtId="0" fontId="16" fillId="0" borderId="0" xfId="0" applyNumberFormat="1" applyFont="1" applyBorder="1" applyAlignment="1">
      <alignment vertical="center"/>
    </xf>
    <xf numFmtId="0" fontId="14" fillId="0" borderId="0" xfId="0" applyNumberFormat="1" applyFont="1" applyBorder="1" applyAlignment="1">
      <alignment horizontal="left"/>
    </xf>
    <xf numFmtId="0" fontId="17" fillId="0" borderId="0" xfId="0" applyNumberFormat="1" applyFont="1" applyBorder="1" applyAlignment="1">
      <alignment horizontal="center" vertical="center"/>
    </xf>
    <xf numFmtId="0" fontId="14" fillId="0" borderId="0" xfId="0" applyNumberFormat="1" applyFont="1" applyBorder="1" applyAlignment="1"/>
    <xf numFmtId="0" fontId="15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vertical="center"/>
    </xf>
    <xf numFmtId="0" fontId="17" fillId="0" borderId="0" xfId="0" applyNumberFormat="1" applyFont="1" applyFill="1" applyBorder="1" applyAlignment="1">
      <alignment vertical="center"/>
    </xf>
    <xf numFmtId="0" fontId="14" fillId="0" borderId="0" xfId="0" applyNumberFormat="1" applyFont="1" applyBorder="1" applyAlignment="1">
      <alignment vertical="center" wrapText="1"/>
    </xf>
    <xf numFmtId="0" fontId="19" fillId="0" borderId="0" xfId="0" applyNumberFormat="1" applyFont="1" applyBorder="1" applyAlignment="1">
      <alignment horizontal="center" vertical="center"/>
    </xf>
    <xf numFmtId="0" fontId="19" fillId="0" borderId="0" xfId="0" applyNumberFormat="1" applyFont="1" applyBorder="1" applyAlignment="1">
      <alignment vertical="center"/>
    </xf>
    <xf numFmtId="0" fontId="19" fillId="0" borderId="0" xfId="0" applyNumberFormat="1" applyFont="1" applyBorder="1" applyAlignment="1">
      <alignment horizontal="left" vertical="center"/>
    </xf>
    <xf numFmtId="0" fontId="14" fillId="0" borderId="23" xfId="0" applyNumberFormat="1" applyFont="1" applyBorder="1" applyAlignment="1">
      <alignment horizontal="center" vertical="center"/>
    </xf>
    <xf numFmtId="0" fontId="14" fillId="0" borderId="21" xfId="0" applyNumberFormat="1" applyFont="1" applyBorder="1" applyAlignment="1">
      <alignment horizontal="center" vertical="center"/>
    </xf>
    <xf numFmtId="0" fontId="15" fillId="0" borderId="56" xfId="0" applyNumberFormat="1" applyFont="1" applyBorder="1" applyAlignment="1">
      <alignment horizontal="center" vertical="center"/>
    </xf>
    <xf numFmtId="0" fontId="15" fillId="0" borderId="2" xfId="0" applyNumberFormat="1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 vertical="center"/>
    </xf>
    <xf numFmtId="0" fontId="14" fillId="0" borderId="70" xfId="0" applyNumberFormat="1" applyFont="1" applyBorder="1" applyAlignment="1">
      <alignment horizontal="center" vertical="center"/>
    </xf>
    <xf numFmtId="0" fontId="15" fillId="0" borderId="9" xfId="0" applyNumberFormat="1" applyFont="1" applyBorder="1" applyAlignment="1">
      <alignment horizontal="center" vertical="center"/>
    </xf>
    <xf numFmtId="0" fontId="17" fillId="0" borderId="10" xfId="0" applyNumberFormat="1" applyFont="1" applyBorder="1" applyAlignment="1">
      <alignment horizontal="center" vertical="center"/>
    </xf>
    <xf numFmtId="0" fontId="17" fillId="0" borderId="8" xfId="0" applyNumberFormat="1" applyFont="1" applyBorder="1" applyAlignment="1">
      <alignment horizontal="center" vertical="center"/>
    </xf>
    <xf numFmtId="0" fontId="17" fillId="0" borderId="9" xfId="0" applyNumberFormat="1" applyFont="1" applyBorder="1" applyAlignment="1">
      <alignment horizontal="center" vertical="center"/>
    </xf>
    <xf numFmtId="0" fontId="17" fillId="0" borderId="18" xfId="0" applyNumberFormat="1" applyFont="1" applyBorder="1" applyAlignment="1">
      <alignment horizontal="center" vertical="center"/>
    </xf>
    <xf numFmtId="0" fontId="17" fillId="0" borderId="3" xfId="0" applyNumberFormat="1" applyFont="1" applyBorder="1" applyAlignment="1">
      <alignment horizontal="center" vertical="center"/>
    </xf>
    <xf numFmtId="0" fontId="17" fillId="0" borderId="14" xfId="0" applyNumberFormat="1" applyFont="1" applyBorder="1" applyAlignment="1">
      <alignment horizontal="center" vertical="center"/>
    </xf>
    <xf numFmtId="0" fontId="17" fillId="0" borderId="13" xfId="0" applyNumberFormat="1" applyFont="1" applyBorder="1" applyAlignment="1">
      <alignment horizontal="center" vertical="center"/>
    </xf>
    <xf numFmtId="0" fontId="17" fillId="0" borderId="4" xfId="0" applyNumberFormat="1" applyFont="1" applyBorder="1" applyAlignment="1">
      <alignment horizontal="center" vertical="center"/>
    </xf>
    <xf numFmtId="0" fontId="17" fillId="0" borderId="17" xfId="0" applyNumberFormat="1" applyFont="1" applyBorder="1" applyAlignment="1">
      <alignment horizontal="center" vertical="center"/>
    </xf>
    <xf numFmtId="0" fontId="17" fillId="0" borderId="5" xfId="0" applyNumberFormat="1" applyFont="1" applyBorder="1" applyAlignment="1">
      <alignment horizontal="center" vertical="center"/>
    </xf>
    <xf numFmtId="0" fontId="17" fillId="0" borderId="21" xfId="0" applyNumberFormat="1" applyFont="1" applyBorder="1" applyAlignment="1">
      <alignment horizontal="center" vertical="center"/>
    </xf>
    <xf numFmtId="0" fontId="17" fillId="0" borderId="22" xfId="0" applyNumberFormat="1" applyFont="1" applyBorder="1" applyAlignment="1">
      <alignment horizontal="center" vertical="center"/>
    </xf>
    <xf numFmtId="0" fontId="17" fillId="0" borderId="23" xfId="0" applyNumberFormat="1" applyFont="1" applyBorder="1" applyAlignment="1">
      <alignment horizontal="center" vertical="center"/>
    </xf>
    <xf numFmtId="0" fontId="14" fillId="0" borderId="46" xfId="0" applyNumberFormat="1" applyFont="1" applyBorder="1" applyAlignment="1">
      <alignment horizontal="center" vertical="center"/>
    </xf>
    <xf numFmtId="0" fontId="14" fillId="0" borderId="24" xfId="0" applyNumberFormat="1" applyFont="1" applyBorder="1" applyAlignment="1">
      <alignment horizontal="center" vertical="center"/>
    </xf>
    <xf numFmtId="0" fontId="14" fillId="0" borderId="74" xfId="0" applyNumberFormat="1" applyFont="1" applyBorder="1" applyAlignment="1">
      <alignment horizontal="center" vertical="center"/>
    </xf>
    <xf numFmtId="0" fontId="14" fillId="0" borderId="75" xfId="0" applyNumberFormat="1" applyFont="1" applyBorder="1" applyAlignment="1">
      <alignment horizontal="center" vertical="center"/>
    </xf>
    <xf numFmtId="0" fontId="14" fillId="0" borderId="47" xfId="0" applyNumberFormat="1" applyFont="1" applyBorder="1" applyAlignment="1">
      <alignment horizontal="center" vertical="center"/>
    </xf>
    <xf numFmtId="0" fontId="14" fillId="0" borderId="26" xfId="0" applyNumberFormat="1" applyFont="1" applyBorder="1" applyAlignment="1">
      <alignment horizontal="center" vertical="center"/>
    </xf>
    <xf numFmtId="0" fontId="15" fillId="0" borderId="70" xfId="0" applyNumberFormat="1" applyFont="1" applyBorder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0" fontId="14" fillId="0" borderId="76" xfId="0" applyNumberFormat="1" applyFont="1" applyBorder="1" applyAlignment="1">
      <alignment horizontal="center" vertical="center"/>
    </xf>
    <xf numFmtId="0" fontId="14" fillId="0" borderId="68" xfId="0" applyNumberFormat="1" applyFont="1" applyBorder="1" applyAlignment="1">
      <alignment horizontal="center" vertical="center"/>
    </xf>
    <xf numFmtId="0" fontId="14" fillId="0" borderId="77" xfId="0" applyNumberFormat="1" applyFont="1" applyBorder="1" applyAlignment="1">
      <alignment horizontal="center" vertical="center"/>
    </xf>
    <xf numFmtId="0" fontId="14" fillId="0" borderId="78" xfId="0" applyNumberFormat="1" applyFont="1" applyBorder="1" applyAlignment="1">
      <alignment horizontal="center" vertical="center"/>
    </xf>
    <xf numFmtId="0" fontId="14" fillId="0" borderId="79" xfId="0" applyNumberFormat="1" applyFont="1" applyBorder="1" applyAlignment="1">
      <alignment horizontal="center" vertical="center"/>
    </xf>
    <xf numFmtId="0" fontId="14" fillId="0" borderId="80" xfId="0" applyNumberFormat="1" applyFont="1" applyBorder="1" applyAlignment="1">
      <alignment horizontal="center" vertical="center"/>
    </xf>
    <xf numFmtId="0" fontId="14" fillId="0" borderId="0" xfId="0" applyNumberFormat="1" applyFont="1" applyAlignment="1">
      <alignment horizontal="left" vertical="center"/>
    </xf>
    <xf numFmtId="0" fontId="14" fillId="0" borderId="0" xfId="0" applyNumberFormat="1" applyFont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4" fillId="0" borderId="0" xfId="0" applyNumberFormat="1" applyFont="1" applyAlignment="1">
      <alignment horizontal="left"/>
    </xf>
    <xf numFmtId="0" fontId="18" fillId="0" borderId="0" xfId="0" applyNumberFormat="1" applyFont="1" applyAlignment="1">
      <alignment vertical="center"/>
    </xf>
    <xf numFmtId="0" fontId="14" fillId="0" borderId="28" xfId="0" applyNumberFormat="1" applyFont="1" applyBorder="1" applyAlignment="1">
      <alignment horizontal="center" vertical="center"/>
    </xf>
    <xf numFmtId="0" fontId="14" fillId="0" borderId="11" xfId="0" applyNumberFormat="1" applyFont="1" applyBorder="1" applyAlignment="1">
      <alignment horizontal="center" vertical="center"/>
    </xf>
    <xf numFmtId="0" fontId="17" fillId="0" borderId="0" xfId="0" applyNumberFormat="1" applyFont="1" applyAlignment="1">
      <alignment horizontal="center" vertical="center"/>
    </xf>
    <xf numFmtId="0" fontId="14" fillId="0" borderId="8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NumberFormat="1" applyFont="1" applyBorder="1" applyAlignment="1">
      <alignment horizontal="left" vertical="center"/>
    </xf>
    <xf numFmtId="0" fontId="20" fillId="0" borderId="0" xfId="0" applyNumberFormat="1" applyFont="1" applyBorder="1" applyAlignment="1">
      <alignment horizontal="center" vertical="center"/>
    </xf>
    <xf numFmtId="0" fontId="21" fillId="0" borderId="0" xfId="0" applyNumberFormat="1" applyFont="1" applyBorder="1" applyAlignment="1">
      <alignment horizontal="left" vertical="center"/>
    </xf>
    <xf numFmtId="0" fontId="14" fillId="0" borderId="0" xfId="0" applyNumberFormat="1" applyFont="1" applyBorder="1" applyAlignment="1">
      <alignment horizontal="right" vertical="center"/>
    </xf>
    <xf numFmtId="0" fontId="21" fillId="0" borderId="0" xfId="0" applyNumberFormat="1" applyFont="1" applyBorder="1" applyAlignment="1">
      <alignment vertical="center"/>
    </xf>
    <xf numFmtId="0" fontId="14" fillId="0" borderId="0" xfId="0" applyNumberFormat="1" applyFont="1" applyAlignment="1">
      <alignment horizontal="center" vertical="center"/>
    </xf>
    <xf numFmtId="0" fontId="15" fillId="0" borderId="0" xfId="0" applyNumberFormat="1" applyFont="1" applyAlignment="1">
      <alignment horizontal="left" vertical="center"/>
    </xf>
    <xf numFmtId="49" fontId="23" fillId="0" borderId="0" xfId="0" applyNumberFormat="1" applyFont="1" applyAlignment="1">
      <alignment vertical="center"/>
    </xf>
    <xf numFmtId="0" fontId="24" fillId="0" borderId="0" xfId="0" applyFont="1" applyAlignment="1">
      <alignment vertical="center" textRotation="255"/>
    </xf>
    <xf numFmtId="0" fontId="25" fillId="0" borderId="0" xfId="0" applyFont="1" applyAlignment="1">
      <alignment vertical="center" textRotation="255"/>
    </xf>
    <xf numFmtId="0" fontId="24" fillId="0" borderId="0" xfId="0" applyFont="1" applyAlignment="1">
      <alignment vertical="center" textRotation="255" wrapText="1"/>
    </xf>
    <xf numFmtId="0" fontId="26" fillId="0" borderId="0" xfId="0" applyFont="1" applyAlignment="1">
      <alignment vertical="center" textRotation="255"/>
    </xf>
    <xf numFmtId="0" fontId="24" fillId="0" borderId="68" xfId="0" applyFont="1" applyBorder="1" applyAlignment="1">
      <alignment horizontal="center" vertical="center" textRotation="255"/>
    </xf>
    <xf numFmtId="0" fontId="24" fillId="0" borderId="0" xfId="0" applyFont="1" applyAlignment="1">
      <alignment horizontal="center" vertical="center" textRotation="255"/>
    </xf>
    <xf numFmtId="0" fontId="25" fillId="0" borderId="0" xfId="0" applyFont="1" applyAlignment="1">
      <alignment vertical="top" textRotation="255"/>
    </xf>
    <xf numFmtId="0" fontId="27" fillId="0" borderId="0" xfId="0" applyFont="1" applyAlignment="1">
      <alignment vertical="top" textRotation="255" wrapText="1"/>
    </xf>
    <xf numFmtId="0" fontId="25" fillId="0" borderId="68" xfId="0" applyFont="1" applyBorder="1" applyAlignment="1">
      <alignment horizontal="center" vertical="center" textRotation="255"/>
    </xf>
    <xf numFmtId="0" fontId="25" fillId="0" borderId="0" xfId="0" applyFont="1" applyAlignment="1">
      <alignment horizontal="center" vertical="center" textRotation="255"/>
    </xf>
    <xf numFmtId="0" fontId="28" fillId="0" borderId="0" xfId="0" applyFont="1" applyAlignment="1">
      <alignment horizontal="center" textRotation="255"/>
    </xf>
    <xf numFmtId="0" fontId="24" fillId="0" borderId="0" xfId="0" applyFont="1" applyBorder="1" applyAlignment="1">
      <alignment horizontal="center" vertical="center" textRotation="255"/>
    </xf>
    <xf numFmtId="0" fontId="26" fillId="0" borderId="0" xfId="0" applyFont="1" applyAlignment="1">
      <alignment horizontal="center" vertical="center" textRotation="255"/>
    </xf>
    <xf numFmtId="0" fontId="25" fillId="0" borderId="0" xfId="0" applyFont="1" applyAlignment="1">
      <alignment horizontal="center" vertical="top" textRotation="255"/>
    </xf>
    <xf numFmtId="0" fontId="29" fillId="0" borderId="0" xfId="0" applyFont="1" applyAlignment="1">
      <alignment vertical="top" textRotation="255"/>
    </xf>
    <xf numFmtId="0" fontId="25" fillId="0" borderId="0" xfId="0" applyFont="1" applyBorder="1" applyAlignment="1">
      <alignment horizontal="center" vertical="center" textRotation="255"/>
    </xf>
    <xf numFmtId="0" fontId="28" fillId="0" borderId="0" xfId="0" applyFont="1" applyBorder="1" applyAlignment="1">
      <alignment horizontal="center" vertical="center" textRotation="255"/>
    </xf>
    <xf numFmtId="0" fontId="28" fillId="0" borderId="0" xfId="0" applyFont="1" applyAlignment="1">
      <alignment horizontal="center" vertical="center" textRotation="255"/>
    </xf>
    <xf numFmtId="0" fontId="24" fillId="0" borderId="0" xfId="0" applyFont="1" applyAlignment="1">
      <alignment vertical="top" textRotation="255" wrapText="1"/>
    </xf>
    <xf numFmtId="0" fontId="24" fillId="0" borderId="0" xfId="0" applyFont="1" applyBorder="1" applyAlignment="1">
      <alignment vertical="center" textRotation="255"/>
    </xf>
    <xf numFmtId="0" fontId="25" fillId="0" borderId="0" xfId="0" applyFont="1" applyBorder="1" applyAlignment="1">
      <alignment horizontal="center" vertical="top" textRotation="255"/>
    </xf>
    <xf numFmtId="0" fontId="31" fillId="0" borderId="0" xfId="0" applyFont="1" applyAlignment="1">
      <alignment horizontal="left" vertical="center"/>
    </xf>
    <xf numFmtId="0" fontId="32" fillId="0" borderId="0" xfId="0" applyFont="1">
      <alignment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center"/>
    </xf>
    <xf numFmtId="0" fontId="17" fillId="0" borderId="90" xfId="0" applyFont="1" applyBorder="1" applyAlignment="1">
      <alignment vertical="center"/>
    </xf>
    <xf numFmtId="0" fontId="17" fillId="0" borderId="90" xfId="0" applyFont="1" applyBorder="1" applyAlignment="1">
      <alignment horizontal="right" vertical="center"/>
    </xf>
    <xf numFmtId="0" fontId="32" fillId="0" borderId="21" xfId="0" applyFont="1" applyBorder="1">
      <alignment vertical="center"/>
    </xf>
    <xf numFmtId="0" fontId="32" fillId="0" borderId="0" xfId="0" applyFont="1" applyBorder="1">
      <alignment vertical="center"/>
    </xf>
    <xf numFmtId="0" fontId="32" fillId="0" borderId="68" xfId="0" applyFont="1" applyBorder="1">
      <alignment vertical="center"/>
    </xf>
    <xf numFmtId="0" fontId="32" fillId="0" borderId="68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2" fillId="0" borderId="54" xfId="0" applyFont="1" applyBorder="1" applyAlignment="1">
      <alignment vertical="center"/>
    </xf>
    <xf numFmtId="0" fontId="32" fillId="0" borderId="48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32" fillId="0" borderId="50" xfId="0" applyFont="1" applyBorder="1" applyAlignment="1">
      <alignment horizontal="center" vertical="center"/>
    </xf>
    <xf numFmtId="0" fontId="32" fillId="0" borderId="51" xfId="0" applyFont="1" applyBorder="1" applyAlignment="1">
      <alignment horizontal="left" vertical="center"/>
    </xf>
    <xf numFmtId="0" fontId="32" fillId="0" borderId="52" xfId="0" applyFont="1" applyBorder="1" applyAlignment="1">
      <alignment horizontal="center" vertical="center"/>
    </xf>
    <xf numFmtId="0" fontId="32" fillId="0" borderId="51" xfId="0" applyFont="1" applyBorder="1">
      <alignment vertical="center"/>
    </xf>
    <xf numFmtId="0" fontId="32" fillId="0" borderId="52" xfId="0" applyFont="1" applyBorder="1">
      <alignment vertical="center"/>
    </xf>
    <xf numFmtId="0" fontId="0" fillId="0" borderId="68" xfId="0" applyBorder="1">
      <alignment vertical="center"/>
    </xf>
    <xf numFmtId="0" fontId="0" fillId="0" borderId="0" xfId="0" applyBorder="1">
      <alignment vertical="center"/>
    </xf>
    <xf numFmtId="0" fontId="11" fillId="0" borderId="26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0" fillId="0" borderId="3" xfId="0" applyNumberFormat="1" applyFont="1" applyBorder="1" applyAlignment="1">
      <alignment horizontal="center" vertical="center"/>
    </xf>
    <xf numFmtId="0" fontId="16" fillId="0" borderId="3" xfId="0" applyNumberFormat="1" applyFont="1" applyBorder="1" applyAlignment="1">
      <alignment horizontal="center" vertical="center"/>
    </xf>
    <xf numFmtId="0" fontId="0" fillId="0" borderId="17" xfId="0" applyNumberFormat="1" applyFont="1" applyBorder="1" applyAlignment="1">
      <alignment horizontal="center" vertical="center"/>
    </xf>
    <xf numFmtId="0" fontId="16" fillId="0" borderId="17" xfId="0" applyNumberFormat="1" applyFont="1" applyBorder="1" applyAlignment="1">
      <alignment horizontal="center" vertical="center"/>
    </xf>
    <xf numFmtId="0" fontId="16" fillId="0" borderId="5" xfId="0" applyNumberFormat="1" applyFont="1" applyBorder="1" applyAlignment="1">
      <alignment horizontal="center" vertical="center"/>
    </xf>
    <xf numFmtId="0" fontId="16" fillId="0" borderId="67" xfId="0" applyNumberFormat="1" applyFont="1" applyBorder="1" applyAlignment="1">
      <alignment horizontal="center" vertical="center"/>
    </xf>
    <xf numFmtId="0" fontId="36" fillId="0" borderId="62" xfId="0" applyNumberFormat="1" applyFont="1" applyBorder="1" applyAlignment="1">
      <alignment horizontal="center" vertical="center"/>
    </xf>
    <xf numFmtId="0" fontId="36" fillId="0" borderId="67" xfId="0" applyNumberFormat="1" applyFont="1" applyBorder="1" applyAlignment="1">
      <alignment horizontal="center" vertical="center"/>
    </xf>
    <xf numFmtId="0" fontId="36" fillId="0" borderId="66" xfId="0" applyNumberFormat="1" applyFont="1" applyBorder="1" applyAlignment="1">
      <alignment horizontal="center" vertical="center"/>
    </xf>
    <xf numFmtId="0" fontId="37" fillId="0" borderId="79" xfId="0" applyNumberFormat="1" applyFont="1" applyBorder="1" applyAlignment="1">
      <alignment horizontal="center" vertical="center"/>
    </xf>
    <xf numFmtId="0" fontId="38" fillId="0" borderId="0" xfId="0" applyNumberFormat="1" applyFont="1" applyAlignment="1">
      <alignment horizontal="left" vertical="center"/>
    </xf>
    <xf numFmtId="0" fontId="38" fillId="0" borderId="0" xfId="0" applyNumberFormat="1" applyFont="1" applyAlignment="1">
      <alignment horizontal="center" vertical="center"/>
    </xf>
    <xf numFmtId="0" fontId="38" fillId="0" borderId="0" xfId="0" applyNumberFormat="1" applyFont="1" applyBorder="1" applyAlignment="1">
      <alignment horizontal="left" vertical="center"/>
    </xf>
    <xf numFmtId="0" fontId="16" fillId="0" borderId="0" xfId="0" applyNumberFormat="1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43" fillId="0" borderId="0" xfId="0" applyFont="1">
      <alignment vertical="center"/>
    </xf>
    <xf numFmtId="0" fontId="44" fillId="0" borderId="0" xfId="0" applyFont="1">
      <alignment vertical="center"/>
    </xf>
    <xf numFmtId="0" fontId="44" fillId="0" borderId="0" xfId="0" applyFont="1" applyAlignment="1">
      <alignment vertical="center"/>
    </xf>
    <xf numFmtId="0" fontId="45" fillId="0" borderId="0" xfId="0" applyFont="1">
      <alignment vertical="center"/>
    </xf>
    <xf numFmtId="0" fontId="46" fillId="0" borderId="0" xfId="0" applyFont="1">
      <alignment vertical="center"/>
    </xf>
    <xf numFmtId="0" fontId="44" fillId="0" borderId="0" xfId="0" applyFont="1" applyAlignment="1">
      <alignment vertical="center" wrapText="1"/>
    </xf>
    <xf numFmtId="0" fontId="44" fillId="0" borderId="0" xfId="0" applyFont="1" applyAlignment="1">
      <alignment horizontal="left" vertical="top" wrapText="1"/>
    </xf>
    <xf numFmtId="0" fontId="44" fillId="0" borderId="0" xfId="0" applyFont="1" applyBorder="1">
      <alignment vertical="center"/>
    </xf>
    <xf numFmtId="0" fontId="44" fillId="0" borderId="0" xfId="0" applyFont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4" fillId="0" borderId="21" xfId="0" applyFont="1" applyBorder="1">
      <alignment vertical="center"/>
    </xf>
    <xf numFmtId="0" fontId="45" fillId="0" borderId="0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45" fillId="0" borderId="26" xfId="0" applyFont="1" applyBorder="1" applyAlignment="1">
      <alignment horizontal="center" vertical="center"/>
    </xf>
    <xf numFmtId="0" fontId="45" fillId="0" borderId="21" xfId="0" applyFont="1" applyBorder="1" applyAlignment="1">
      <alignment horizontal="center" vertical="center"/>
    </xf>
    <xf numFmtId="20" fontId="46" fillId="0" borderId="0" xfId="0" applyNumberFormat="1" applyFont="1" applyBorder="1" applyAlignment="1">
      <alignment horizontal="center" vertical="center"/>
    </xf>
    <xf numFmtId="0" fontId="50" fillId="0" borderId="7" xfId="0" applyFont="1" applyBorder="1" applyAlignment="1">
      <alignment horizontal="center" vertical="center"/>
    </xf>
    <xf numFmtId="0" fontId="44" fillId="0" borderId="7" xfId="0" applyFont="1" applyBorder="1">
      <alignment vertical="center"/>
    </xf>
    <xf numFmtId="0" fontId="51" fillId="0" borderId="7" xfId="0" applyFont="1" applyBorder="1" applyAlignment="1">
      <alignment horizontal="center" vertical="center"/>
    </xf>
    <xf numFmtId="0" fontId="45" fillId="0" borderId="46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45" fillId="0" borderId="70" xfId="0" applyFont="1" applyBorder="1" applyAlignment="1">
      <alignment horizontal="center" vertical="center"/>
    </xf>
    <xf numFmtId="0" fontId="50" fillId="0" borderId="46" xfId="0" applyFont="1" applyBorder="1" applyAlignment="1">
      <alignment horizontal="center" vertical="center"/>
    </xf>
    <xf numFmtId="0" fontId="51" fillId="0" borderId="46" xfId="0" applyFont="1" applyBorder="1" applyAlignment="1">
      <alignment horizontal="center" vertical="center"/>
    </xf>
    <xf numFmtId="0" fontId="49" fillId="0" borderId="46" xfId="0" applyFont="1" applyBorder="1" applyAlignment="1">
      <alignment horizontal="center" vertical="center"/>
    </xf>
    <xf numFmtId="0" fontId="52" fillId="0" borderId="0" xfId="0" applyFont="1">
      <alignment vertical="center"/>
    </xf>
    <xf numFmtId="0" fontId="46" fillId="0" borderId="0" xfId="0" applyFont="1" applyBorder="1">
      <alignment vertical="center"/>
    </xf>
    <xf numFmtId="0" fontId="42" fillId="0" borderId="0" xfId="0" applyFont="1" applyBorder="1" applyAlignment="1">
      <alignment horizontal="center" vertical="center"/>
    </xf>
    <xf numFmtId="0" fontId="50" fillId="0" borderId="0" xfId="0" applyFont="1" applyBorder="1" applyAlignment="1">
      <alignment horizontal="left" vertical="center"/>
    </xf>
    <xf numFmtId="0" fontId="50" fillId="0" borderId="0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0" fontId="44" fillId="0" borderId="91" xfId="0" applyFont="1" applyBorder="1" applyAlignment="1">
      <alignment horizontal="center" vertical="center"/>
    </xf>
    <xf numFmtId="0" fontId="50" fillId="0" borderId="91" xfId="0" applyFont="1" applyBorder="1" applyAlignment="1">
      <alignment horizontal="center" vertical="center"/>
    </xf>
    <xf numFmtId="0" fontId="51" fillId="0" borderId="91" xfId="0" applyFont="1" applyBorder="1" applyAlignment="1">
      <alignment horizontal="center" vertical="center"/>
    </xf>
    <xf numFmtId="0" fontId="46" fillId="0" borderId="0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45" fillId="0" borderId="0" xfId="0" applyFont="1" applyAlignment="1">
      <alignment horizontal="left" vertical="center"/>
    </xf>
    <xf numFmtId="0" fontId="53" fillId="0" borderId="0" xfId="0" applyFont="1" applyBorder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48" fillId="0" borderId="48" xfId="0" applyFont="1" applyBorder="1">
      <alignment vertical="center"/>
    </xf>
    <xf numFmtId="0" fontId="48" fillId="0" borderId="49" xfId="0" applyFont="1" applyBorder="1">
      <alignment vertical="center"/>
    </xf>
    <xf numFmtId="0" fontId="48" fillId="0" borderId="49" xfId="0" applyFont="1" applyBorder="1" applyAlignment="1">
      <alignment vertical="center"/>
    </xf>
    <xf numFmtId="0" fontId="48" fillId="0" borderId="50" xfId="0" applyFont="1" applyBorder="1" applyAlignment="1">
      <alignment vertical="center"/>
    </xf>
    <xf numFmtId="0" fontId="48" fillId="0" borderId="51" xfId="0" applyFont="1" applyBorder="1">
      <alignment vertical="center"/>
    </xf>
    <xf numFmtId="0" fontId="48" fillId="0" borderId="0" xfId="0" applyFont="1" applyBorder="1">
      <alignment vertical="center"/>
    </xf>
    <xf numFmtId="0" fontId="48" fillId="0" borderId="0" xfId="0" applyFont="1" applyBorder="1" applyAlignment="1">
      <alignment vertical="center" wrapText="1"/>
    </xf>
    <xf numFmtId="0" fontId="48" fillId="0" borderId="0" xfId="0" applyFont="1" applyBorder="1" applyAlignment="1">
      <alignment vertical="center"/>
    </xf>
    <xf numFmtId="0" fontId="48" fillId="0" borderId="52" xfId="0" applyFont="1" applyBorder="1" applyAlignment="1">
      <alignment vertical="center"/>
    </xf>
    <xf numFmtId="0" fontId="54" fillId="0" borderId="0" xfId="1" applyFont="1" applyBorder="1" applyAlignment="1">
      <alignment vertical="center"/>
    </xf>
    <xf numFmtId="0" fontId="45" fillId="0" borderId="53" xfId="0" applyFont="1" applyBorder="1">
      <alignment vertical="center"/>
    </xf>
    <xf numFmtId="0" fontId="45" fillId="0" borderId="54" xfId="0" applyFont="1" applyBorder="1">
      <alignment vertical="center"/>
    </xf>
    <xf numFmtId="0" fontId="45" fillId="0" borderId="54" xfId="0" applyFont="1" applyBorder="1" applyAlignment="1">
      <alignment vertical="center" wrapText="1"/>
    </xf>
    <xf numFmtId="0" fontId="45" fillId="0" borderId="54" xfId="0" applyFont="1" applyBorder="1" applyAlignment="1">
      <alignment vertical="center"/>
    </xf>
    <xf numFmtId="0" fontId="48" fillId="0" borderId="54" xfId="0" applyFont="1" applyBorder="1" applyAlignment="1">
      <alignment vertical="center"/>
    </xf>
    <xf numFmtId="0" fontId="45" fillId="0" borderId="55" xfId="0" applyFont="1" applyBorder="1" applyAlignment="1">
      <alignment vertical="center"/>
    </xf>
    <xf numFmtId="0" fontId="51" fillId="0" borderId="0" xfId="0" applyFont="1" applyBorder="1" applyAlignment="1">
      <alignment horizontal="center" vertical="center"/>
    </xf>
    <xf numFmtId="20" fontId="46" fillId="0" borderId="41" xfId="0" applyNumberFormat="1" applyFont="1" applyBorder="1" applyAlignment="1">
      <alignment horizontal="center" vertical="center"/>
    </xf>
    <xf numFmtId="0" fontId="46" fillId="0" borderId="42" xfId="0" applyFont="1" applyBorder="1" applyAlignment="1">
      <alignment horizontal="center" vertical="center"/>
    </xf>
    <xf numFmtId="20" fontId="46" fillId="0" borderId="30" xfId="0" applyNumberFormat="1" applyFont="1" applyBorder="1" applyAlignment="1">
      <alignment horizontal="center" vertical="center"/>
    </xf>
    <xf numFmtId="0" fontId="46" fillId="0" borderId="31" xfId="0" applyFont="1" applyBorder="1" applyAlignment="1">
      <alignment horizontal="center" vertical="center"/>
    </xf>
    <xf numFmtId="0" fontId="48" fillId="0" borderId="9" xfId="0" applyFont="1" applyBorder="1" applyAlignment="1">
      <alignment horizontal="center" vertical="center"/>
    </xf>
    <xf numFmtId="0" fontId="48" fillId="0" borderId="24" xfId="0" applyFont="1" applyBorder="1" applyAlignment="1">
      <alignment horizontal="center" vertical="center"/>
    </xf>
    <xf numFmtId="0" fontId="48" fillId="0" borderId="16" xfId="0" applyFont="1" applyBorder="1" applyAlignment="1">
      <alignment horizontal="center" vertical="center"/>
    </xf>
    <xf numFmtId="20" fontId="46" fillId="0" borderId="43" xfId="0" applyNumberFormat="1" applyFont="1" applyBorder="1" applyAlignment="1">
      <alignment horizontal="center" vertical="center"/>
    </xf>
    <xf numFmtId="0" fontId="46" fillId="0" borderId="44" xfId="0" applyFont="1" applyBorder="1" applyAlignment="1">
      <alignment horizontal="center" vertical="center"/>
    </xf>
    <xf numFmtId="0" fontId="48" fillId="0" borderId="28" xfId="0" applyFont="1" applyBorder="1" applyAlignment="1">
      <alignment horizontal="center" vertical="center"/>
    </xf>
    <xf numFmtId="0" fontId="48" fillId="0" borderId="92" xfId="0" applyFont="1" applyBorder="1" applyAlignment="1">
      <alignment horizontal="center" vertical="center"/>
    </xf>
    <xf numFmtId="0" fontId="47" fillId="0" borderId="15" xfId="0" applyFont="1" applyBorder="1" applyAlignment="1">
      <alignment horizontal="center" vertical="center"/>
    </xf>
    <xf numFmtId="0" fontId="47" fillId="0" borderId="24" xfId="0" applyFont="1" applyBorder="1" applyAlignment="1">
      <alignment horizontal="center" vertical="center"/>
    </xf>
    <xf numFmtId="0" fontId="47" fillId="0" borderId="16" xfId="0" applyFont="1" applyBorder="1" applyAlignment="1">
      <alignment horizontal="center" vertical="center"/>
    </xf>
    <xf numFmtId="0" fontId="47" fillId="0" borderId="17" xfId="0" applyFont="1" applyBorder="1" applyAlignment="1">
      <alignment horizontal="center" vertical="center"/>
    </xf>
    <xf numFmtId="0" fontId="47" fillId="0" borderId="9" xfId="0" applyFont="1" applyBorder="1" applyAlignment="1">
      <alignment horizontal="center" vertical="center"/>
    </xf>
    <xf numFmtId="0" fontId="47" fillId="0" borderId="18" xfId="0" applyFont="1" applyBorder="1" applyAlignment="1">
      <alignment horizontal="center" vertical="center"/>
    </xf>
    <xf numFmtId="0" fontId="42" fillId="0" borderId="45" xfId="0" applyFont="1" applyBorder="1" applyAlignment="1">
      <alignment horizontal="center" vertical="center"/>
    </xf>
    <xf numFmtId="0" fontId="42" fillId="0" borderId="46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2" fillId="0" borderId="21" xfId="0" applyFont="1" applyBorder="1" applyAlignment="1">
      <alignment horizontal="center" vertical="center"/>
    </xf>
    <xf numFmtId="0" fontId="44" fillId="0" borderId="15" xfId="0" applyFont="1" applyBorder="1" applyAlignment="1">
      <alignment horizontal="center" vertical="center"/>
    </xf>
    <xf numFmtId="0" fontId="44" fillId="0" borderId="24" xfId="0" applyFont="1" applyBorder="1" applyAlignment="1">
      <alignment horizontal="center" vertical="center"/>
    </xf>
    <xf numFmtId="0" fontId="44" fillId="0" borderId="16" xfId="0" applyFont="1" applyBorder="1" applyAlignment="1">
      <alignment horizontal="center" vertical="center"/>
    </xf>
    <xf numFmtId="0" fontId="44" fillId="0" borderId="0" xfId="0" applyFont="1" applyBorder="1" applyAlignment="1">
      <alignment horizontal="center" vertical="center"/>
    </xf>
    <xf numFmtId="0" fontId="48" fillId="0" borderId="18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48" fillId="0" borderId="26" xfId="0" applyFont="1" applyBorder="1" applyAlignment="1">
      <alignment horizontal="center" vertical="center"/>
    </xf>
    <xf numFmtId="0" fontId="48" fillId="0" borderId="27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0" fontId="44" fillId="0" borderId="2" xfId="0" applyFont="1" applyBorder="1" applyAlignment="1">
      <alignment horizontal="center" vertical="center"/>
    </xf>
    <xf numFmtId="0" fontId="47" fillId="0" borderId="28" xfId="0" applyFont="1" applyBorder="1" applyAlignment="1">
      <alignment horizontal="center" vertical="center"/>
    </xf>
    <xf numFmtId="0" fontId="47" fillId="0" borderId="26" xfId="0" applyFont="1" applyBorder="1" applyAlignment="1">
      <alignment horizontal="center" vertical="center"/>
    </xf>
    <xf numFmtId="0" fontId="47" fillId="0" borderId="27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8" fillId="0" borderId="46" xfId="0" applyFont="1" applyBorder="1" applyAlignment="1">
      <alignment horizontal="center" vertical="center"/>
    </xf>
    <xf numFmtId="0" fontId="48" fillId="0" borderId="47" xfId="0" applyFont="1" applyBorder="1" applyAlignment="1">
      <alignment horizontal="center" vertical="center"/>
    </xf>
    <xf numFmtId="0" fontId="44" fillId="0" borderId="17" xfId="0" applyFont="1" applyBorder="1" applyAlignment="1">
      <alignment horizontal="center" vertical="center"/>
    </xf>
    <xf numFmtId="0" fontId="44" fillId="0" borderId="18" xfId="0" applyFont="1" applyBorder="1" applyAlignment="1">
      <alignment horizontal="center" vertical="center"/>
    </xf>
    <xf numFmtId="0" fontId="44" fillId="0" borderId="28" xfId="0" applyFont="1" applyBorder="1" applyAlignment="1">
      <alignment horizontal="center" vertical="center"/>
    </xf>
    <xf numFmtId="0" fontId="44" fillId="0" borderId="27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4" fillId="0" borderId="32" xfId="0" applyFont="1" applyBorder="1" applyAlignment="1">
      <alignment horizontal="center" vertical="center"/>
    </xf>
    <xf numFmtId="0" fontId="44" fillId="0" borderId="33" xfId="0" applyFont="1" applyBorder="1" applyAlignment="1">
      <alignment horizontal="center" vertical="center"/>
    </xf>
    <xf numFmtId="0" fontId="44" fillId="0" borderId="34" xfId="0" applyFont="1" applyBorder="1" applyAlignment="1">
      <alignment horizontal="center" vertical="center"/>
    </xf>
    <xf numFmtId="0" fontId="44" fillId="0" borderId="12" xfId="0" applyFont="1" applyBorder="1" applyAlignment="1">
      <alignment horizontal="center" vertical="center"/>
    </xf>
    <xf numFmtId="0" fontId="44" fillId="0" borderId="0" xfId="0" applyFont="1" applyAlignment="1">
      <alignment horizontal="left" vertical="top" wrapText="1"/>
    </xf>
    <xf numFmtId="0" fontId="46" fillId="0" borderId="2" xfId="0" applyFont="1" applyBorder="1" applyAlignment="1">
      <alignment horizontal="center" vertical="center"/>
    </xf>
    <xf numFmtId="0" fontId="48" fillId="0" borderId="21" xfId="0" applyFont="1" applyBorder="1" applyAlignment="1">
      <alignment horizontal="center" vertical="center"/>
    </xf>
    <xf numFmtId="0" fontId="48" fillId="0" borderId="17" xfId="0" applyFont="1" applyBorder="1" applyAlignment="1">
      <alignment horizontal="center" vertical="center"/>
    </xf>
    <xf numFmtId="0" fontId="48" fillId="0" borderId="93" xfId="0" applyFont="1" applyBorder="1" applyAlignment="1">
      <alignment horizontal="center" vertical="center"/>
    </xf>
    <xf numFmtId="0" fontId="48" fillId="0" borderId="45" xfId="0" applyFont="1" applyBorder="1" applyAlignment="1">
      <alignment horizontal="center" vertical="center"/>
    </xf>
    <xf numFmtId="0" fontId="48" fillId="0" borderId="89" xfId="0" applyFont="1" applyBorder="1" applyAlignment="1">
      <alignment horizontal="center" vertical="center"/>
    </xf>
    <xf numFmtId="0" fontId="48" fillId="0" borderId="70" xfId="0" applyFont="1" applyBorder="1" applyAlignment="1">
      <alignment horizontal="center" vertical="center"/>
    </xf>
    <xf numFmtId="0" fontId="48" fillId="0" borderId="6" xfId="0" applyFont="1" applyBorder="1" applyAlignment="1">
      <alignment horizontal="center" vertical="center"/>
    </xf>
    <xf numFmtId="0" fontId="48" fillId="0" borderId="5" xfId="0" applyFont="1" applyBorder="1" applyAlignment="1">
      <alignment horizontal="center" vertical="center"/>
    </xf>
    <xf numFmtId="0" fontId="48" fillId="0" borderId="3" xfId="0" applyFont="1" applyBorder="1" applyAlignment="1">
      <alignment horizontal="center" vertical="center"/>
    </xf>
    <xf numFmtId="0" fontId="14" fillId="0" borderId="0" xfId="0" applyNumberFormat="1" applyFont="1" applyBorder="1" applyAlignment="1">
      <alignment horizontal="center" vertical="center"/>
    </xf>
    <xf numFmtId="0" fontId="22" fillId="0" borderId="0" xfId="0" applyNumberFormat="1" applyFont="1" applyBorder="1" applyAlignment="1">
      <alignment horizontal="right" vertical="center"/>
    </xf>
    <xf numFmtId="0" fontId="22" fillId="0" borderId="0" xfId="0" applyNumberFormat="1" applyFont="1" applyBorder="1" applyAlignment="1">
      <alignment horizontal="center" vertical="center"/>
    </xf>
    <xf numFmtId="0" fontId="22" fillId="0" borderId="0" xfId="0" applyNumberFormat="1" applyFont="1" applyBorder="1" applyAlignment="1">
      <alignment horizontal="left" vertical="center"/>
    </xf>
    <xf numFmtId="0" fontId="14" fillId="0" borderId="0" xfId="0" applyNumberFormat="1" applyFont="1" applyBorder="1" applyAlignment="1">
      <alignment horizontal="right" vertical="center"/>
    </xf>
    <xf numFmtId="0" fontId="14" fillId="0" borderId="0" xfId="0" applyNumberFormat="1" applyFont="1" applyAlignment="1">
      <alignment horizontal="center" vertical="center"/>
    </xf>
    <xf numFmtId="0" fontId="17" fillId="0" borderId="60" xfId="0" applyNumberFormat="1" applyFont="1" applyBorder="1" applyAlignment="1">
      <alignment horizontal="center" vertical="center"/>
    </xf>
    <xf numFmtId="0" fontId="17" fillId="0" borderId="61" xfId="0" applyNumberFormat="1" applyFont="1" applyBorder="1" applyAlignment="1">
      <alignment horizontal="center" vertical="center"/>
    </xf>
    <xf numFmtId="0" fontId="17" fillId="0" borderId="71" xfId="0" applyNumberFormat="1" applyFont="1" applyBorder="1" applyAlignment="1">
      <alignment horizontal="center" vertical="center"/>
    </xf>
    <xf numFmtId="0" fontId="17" fillId="0" borderId="72" xfId="0" applyNumberFormat="1" applyFont="1" applyBorder="1" applyAlignment="1">
      <alignment horizontal="center" vertical="center"/>
    </xf>
    <xf numFmtId="0" fontId="17" fillId="0" borderId="73" xfId="0" applyNumberFormat="1" applyFont="1" applyBorder="1" applyAlignment="1">
      <alignment horizontal="center" vertical="center"/>
    </xf>
    <xf numFmtId="0" fontId="38" fillId="0" borderId="0" xfId="0" applyNumberFormat="1" applyFont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38" fillId="0" borderId="0" xfId="0" applyNumberFormat="1" applyFont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4" fillId="0" borderId="38" xfId="0" applyNumberFormat="1" applyFont="1" applyBorder="1" applyAlignment="1">
      <alignment horizontal="center" vertical="center"/>
    </xf>
    <xf numFmtId="0" fontId="14" fillId="0" borderId="39" xfId="0" applyNumberFormat="1" applyFont="1" applyBorder="1" applyAlignment="1">
      <alignment horizontal="center" vertical="center"/>
    </xf>
    <xf numFmtId="0" fontId="14" fillId="0" borderId="40" xfId="0" applyNumberFormat="1" applyFont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0" fontId="14" fillId="0" borderId="7" xfId="0" applyNumberFormat="1" applyFont="1" applyBorder="1" applyAlignment="1">
      <alignment horizontal="center" vertical="center"/>
    </xf>
    <xf numFmtId="0" fontId="14" fillId="0" borderId="19" xfId="0" applyNumberFormat="1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 vertical="center"/>
    </xf>
    <xf numFmtId="0" fontId="0" fillId="0" borderId="1" xfId="0" applyNumberFormat="1" applyFont="1" applyBorder="1" applyAlignment="1">
      <alignment horizontal="center" vertical="center"/>
    </xf>
    <xf numFmtId="0" fontId="35" fillId="0" borderId="7" xfId="0" applyNumberFormat="1" applyFont="1" applyBorder="1" applyAlignment="1">
      <alignment horizontal="center" vertical="center"/>
    </xf>
    <xf numFmtId="0" fontId="35" fillId="0" borderId="19" xfId="0" applyNumberFormat="1" applyFon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0" fontId="16" fillId="0" borderId="20" xfId="0" applyNumberFormat="1" applyFont="1" applyBorder="1" applyAlignment="1">
      <alignment horizontal="center" vertical="center"/>
    </xf>
    <xf numFmtId="0" fontId="36" fillId="0" borderId="7" xfId="0" applyNumberFormat="1" applyFont="1" applyBorder="1" applyAlignment="1">
      <alignment horizontal="center" vertical="center"/>
    </xf>
    <xf numFmtId="0" fontId="36" fillId="0" borderId="19" xfId="0" applyNumberFormat="1" applyFont="1" applyBorder="1" applyAlignment="1">
      <alignment horizontal="center" vertical="center"/>
    </xf>
    <xf numFmtId="0" fontId="16" fillId="0" borderId="7" xfId="0" applyNumberFormat="1" applyFont="1" applyBorder="1" applyAlignment="1">
      <alignment horizontal="center" vertical="center"/>
    </xf>
    <xf numFmtId="0" fontId="36" fillId="0" borderId="2" xfId="0" applyNumberFormat="1" applyFont="1" applyBorder="1" applyAlignment="1">
      <alignment horizontal="center" vertical="center"/>
    </xf>
    <xf numFmtId="0" fontId="14" fillId="0" borderId="57" xfId="0" applyNumberFormat="1" applyFont="1" applyBorder="1" applyAlignment="1">
      <alignment horizontal="center" vertical="center"/>
    </xf>
    <xf numFmtId="0" fontId="14" fillId="0" borderId="58" xfId="0" applyNumberFormat="1" applyFont="1" applyBorder="1" applyAlignment="1">
      <alignment horizontal="center" vertical="center"/>
    </xf>
    <xf numFmtId="0" fontId="14" fillId="0" borderId="59" xfId="0" applyNumberFormat="1" applyFont="1" applyBorder="1" applyAlignment="1">
      <alignment horizontal="center" vertical="center"/>
    </xf>
    <xf numFmtId="0" fontId="17" fillId="0" borderId="63" xfId="0" applyNumberFormat="1" applyFont="1" applyBorder="1" applyAlignment="1">
      <alignment horizontal="center" vertical="center"/>
    </xf>
    <xf numFmtId="0" fontId="17" fillId="0" borderId="64" xfId="0" applyNumberFormat="1" applyFont="1" applyBorder="1" applyAlignment="1">
      <alignment horizontal="center" vertical="center"/>
    </xf>
    <xf numFmtId="0" fontId="17" fillId="0" borderId="65" xfId="0" applyNumberFormat="1" applyFont="1" applyBorder="1" applyAlignment="1">
      <alignment horizontal="center" vertical="center"/>
    </xf>
    <xf numFmtId="0" fontId="16" fillId="0" borderId="1" xfId="0" applyNumberFormat="1" applyFont="1" applyBorder="1" applyAlignment="1">
      <alignment horizontal="center" vertical="center"/>
    </xf>
    <xf numFmtId="0" fontId="36" fillId="0" borderId="20" xfId="0" applyNumberFormat="1" applyFont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14" fillId="0" borderId="35" xfId="0" applyNumberFormat="1" applyFont="1" applyBorder="1" applyAlignment="1">
      <alignment horizontal="center" vertical="center"/>
    </xf>
    <xf numFmtId="0" fontId="14" fillId="0" borderId="36" xfId="0" applyNumberFormat="1" applyFont="1" applyBorder="1" applyAlignment="1">
      <alignment horizontal="center" vertical="center"/>
    </xf>
    <xf numFmtId="0" fontId="14" fillId="0" borderId="69" xfId="0" applyNumberFormat="1" applyFont="1" applyBorder="1" applyAlignment="1">
      <alignment horizontal="center" vertical="center"/>
    </xf>
    <xf numFmtId="0" fontId="14" fillId="0" borderId="85" xfId="0" applyNumberFormat="1" applyFont="1" applyBorder="1" applyAlignment="1">
      <alignment horizontal="center" vertical="center"/>
    </xf>
    <xf numFmtId="0" fontId="14" fillId="0" borderId="86" xfId="0" applyNumberFormat="1" applyFont="1" applyBorder="1" applyAlignment="1">
      <alignment horizontal="center" vertical="center"/>
    </xf>
    <xf numFmtId="0" fontId="14" fillId="0" borderId="87" xfId="0" applyNumberFormat="1" applyFont="1" applyBorder="1" applyAlignment="1">
      <alignment horizontal="center" vertical="center"/>
    </xf>
    <xf numFmtId="0" fontId="14" fillId="0" borderId="24" xfId="0" applyNumberFormat="1" applyFont="1" applyFill="1" applyBorder="1" applyAlignment="1">
      <alignment horizontal="center" vertical="center"/>
    </xf>
    <xf numFmtId="0" fontId="14" fillId="0" borderId="16" xfId="0" applyNumberFormat="1" applyFont="1" applyFill="1" applyBorder="1" applyAlignment="1">
      <alignment horizontal="center" vertical="center"/>
    </xf>
    <xf numFmtId="0" fontId="17" fillId="0" borderId="15" xfId="0" applyNumberFormat="1" applyFont="1" applyBorder="1" applyAlignment="1">
      <alignment horizontal="center" vertical="center"/>
    </xf>
    <xf numFmtId="0" fontId="17" fillId="0" borderId="16" xfId="0" applyNumberFormat="1" applyFont="1" applyBorder="1" applyAlignment="1">
      <alignment horizontal="center" vertical="center"/>
    </xf>
    <xf numFmtId="0" fontId="14" fillId="0" borderId="20" xfId="0" applyNumberFormat="1" applyFont="1" applyBorder="1" applyAlignment="1">
      <alignment horizontal="center" vertical="center"/>
    </xf>
    <xf numFmtId="0" fontId="14" fillId="0" borderId="2" xfId="0" applyNumberFormat="1" applyFont="1" applyBorder="1" applyAlignment="1">
      <alignment horizontal="center" vertical="center"/>
    </xf>
    <xf numFmtId="0" fontId="15" fillId="0" borderId="7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4" fillId="0" borderId="30" xfId="0" applyNumberFormat="1" applyFont="1" applyBorder="1" applyAlignment="1">
      <alignment horizontal="center" vertical="center"/>
    </xf>
    <xf numFmtId="0" fontId="14" fillId="0" borderId="68" xfId="0" applyNumberFormat="1" applyFont="1" applyBorder="1" applyAlignment="1">
      <alignment horizontal="center" vertical="center"/>
    </xf>
    <xf numFmtId="0" fontId="14" fillId="0" borderId="8" xfId="0" applyNumberFormat="1" applyFont="1" applyBorder="1" applyAlignment="1">
      <alignment horizontal="center" vertical="center"/>
    </xf>
    <xf numFmtId="0" fontId="14" fillId="0" borderId="60" xfId="0" applyNumberFormat="1" applyFont="1" applyBorder="1" applyAlignment="1">
      <alignment horizontal="center" vertical="center"/>
    </xf>
    <xf numFmtId="0" fontId="14" fillId="0" borderId="61" xfId="0" applyNumberFormat="1" applyFont="1" applyBorder="1" applyAlignment="1">
      <alignment horizontal="center" vertical="center"/>
    </xf>
    <xf numFmtId="0" fontId="14" fillId="0" borderId="70" xfId="0" applyNumberFormat="1" applyFont="1" applyFill="1" applyBorder="1" applyAlignment="1">
      <alignment horizontal="center" vertical="center"/>
    </xf>
    <xf numFmtId="0" fontId="14" fillId="0" borderId="81" xfId="0" applyNumberFormat="1" applyFont="1" applyFill="1" applyBorder="1" applyAlignment="1">
      <alignment horizontal="center" vertical="center"/>
    </xf>
    <xf numFmtId="0" fontId="17" fillId="0" borderId="17" xfId="0" applyNumberFormat="1" applyFont="1" applyBorder="1" applyAlignment="1">
      <alignment horizontal="center" vertical="center"/>
    </xf>
    <xf numFmtId="0" fontId="17" fillId="0" borderId="18" xfId="0" applyNumberFormat="1" applyFont="1" applyBorder="1" applyAlignment="1">
      <alignment horizontal="center" vertical="center"/>
    </xf>
    <xf numFmtId="0" fontId="14" fillId="0" borderId="32" xfId="0" applyNumberFormat="1" applyFont="1" applyBorder="1" applyAlignment="1">
      <alignment horizontal="center" vertical="center"/>
    </xf>
    <xf numFmtId="0" fontId="14" fillId="0" borderId="33" xfId="0" applyNumberFormat="1" applyFont="1" applyBorder="1" applyAlignment="1">
      <alignment horizontal="center" vertical="center"/>
    </xf>
    <xf numFmtId="0" fontId="14" fillId="0" borderId="11" xfId="0" applyNumberFormat="1" applyFont="1" applyBorder="1" applyAlignment="1">
      <alignment horizontal="center" vertical="center"/>
    </xf>
    <xf numFmtId="0" fontId="14" fillId="0" borderId="82" xfId="0" applyNumberFormat="1" applyFont="1" applyBorder="1" applyAlignment="1">
      <alignment horizontal="center" vertical="center"/>
    </xf>
    <xf numFmtId="0" fontId="14" fillId="0" borderId="83" xfId="0" applyNumberFormat="1" applyFont="1" applyBorder="1" applyAlignment="1">
      <alignment horizontal="center" vertical="center"/>
    </xf>
    <xf numFmtId="0" fontId="14" fillId="0" borderId="84" xfId="0" applyNumberFormat="1" applyFont="1" applyBorder="1" applyAlignment="1">
      <alignment horizontal="center" vertical="center"/>
    </xf>
    <xf numFmtId="0" fontId="14" fillId="0" borderId="21" xfId="0" applyNumberFormat="1" applyFont="1" applyFill="1" applyBorder="1" applyAlignment="1">
      <alignment horizontal="center" vertical="center"/>
    </xf>
    <xf numFmtId="0" fontId="14" fillId="0" borderId="6" xfId="0" applyNumberFormat="1" applyFont="1" applyFill="1" applyBorder="1" applyAlignment="1">
      <alignment horizontal="center" vertical="center"/>
    </xf>
    <xf numFmtId="0" fontId="17" fillId="0" borderId="28" xfId="0" applyNumberFormat="1" applyFont="1" applyBorder="1" applyAlignment="1">
      <alignment horizontal="center" vertical="center"/>
    </xf>
    <xf numFmtId="0" fontId="17" fillId="0" borderId="27" xfId="0" applyNumberFormat="1" applyFont="1" applyBorder="1" applyAlignment="1">
      <alignment horizontal="center" vertical="center"/>
    </xf>
    <xf numFmtId="0" fontId="14" fillId="0" borderId="31" xfId="0" applyNumberFormat="1" applyFont="1" applyBorder="1" applyAlignment="1">
      <alignment horizontal="center" vertical="center"/>
    </xf>
    <xf numFmtId="0" fontId="14" fillId="0" borderId="89" xfId="0" applyNumberFormat="1" applyFont="1" applyFill="1" applyBorder="1" applyAlignment="1">
      <alignment horizontal="center" vertical="center"/>
    </xf>
    <xf numFmtId="0" fontId="14" fillId="0" borderId="34" xfId="0" applyNumberFormat="1" applyFont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/>
    </xf>
    <xf numFmtId="0" fontId="14" fillId="0" borderId="37" xfId="0" applyNumberFormat="1" applyFont="1" applyBorder="1" applyAlignment="1">
      <alignment horizontal="center" vertical="center"/>
    </xf>
    <xf numFmtId="0" fontId="14" fillId="0" borderId="88" xfId="0" applyNumberFormat="1" applyFont="1" applyBorder="1" applyAlignment="1">
      <alignment horizontal="center" vertical="center"/>
    </xf>
    <xf numFmtId="0" fontId="14" fillId="0" borderId="72" xfId="0" applyNumberFormat="1" applyFont="1" applyBorder="1" applyAlignment="1">
      <alignment horizontal="center" vertical="center"/>
    </xf>
    <xf numFmtId="0" fontId="14" fillId="0" borderId="73" xfId="0" applyNumberFormat="1" applyFont="1" applyBorder="1" applyAlignment="1">
      <alignment horizontal="center" vertical="center"/>
    </xf>
    <xf numFmtId="0" fontId="14" fillId="0" borderId="15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top" textRotation="255"/>
    </xf>
    <xf numFmtId="0" fontId="26" fillId="0" borderId="0" xfId="0" applyFont="1" applyAlignment="1">
      <alignment horizontal="center" vertical="top" textRotation="255"/>
    </xf>
    <xf numFmtId="0" fontId="24" fillId="0" borderId="0" xfId="0" applyFont="1" applyAlignment="1">
      <alignment horizontal="center" vertical="top" textRotation="255" wrapText="1"/>
    </xf>
    <xf numFmtId="0" fontId="30" fillId="0" borderId="0" xfId="0" applyFont="1" applyBorder="1" applyAlignment="1">
      <alignment horizontal="center" vertical="center" textRotation="255" wrapText="1"/>
    </xf>
    <xf numFmtId="0" fontId="30" fillId="0" borderId="0" xfId="0" applyFont="1" applyBorder="1" applyAlignment="1">
      <alignment horizontal="center" vertical="center" textRotation="255"/>
    </xf>
    <xf numFmtId="0" fontId="24" fillId="0" borderId="0" xfId="0" applyFont="1" applyBorder="1" applyAlignment="1">
      <alignment horizontal="center" vertical="center" textRotation="255"/>
    </xf>
    <xf numFmtId="0" fontId="13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4" fillId="0" borderId="51" xfId="0" applyFont="1" applyBorder="1" applyAlignment="1">
      <alignment horizontal="left" vertical="center" wrapText="1"/>
    </xf>
    <xf numFmtId="0" fontId="34" fillId="0" borderId="0" xfId="0" applyFont="1" applyBorder="1" applyAlignment="1">
      <alignment horizontal="left" vertical="center" wrapText="1"/>
    </xf>
    <xf numFmtId="0" fontId="34" fillId="0" borderId="52" xfId="0" applyFont="1" applyBorder="1" applyAlignment="1">
      <alignment horizontal="left" vertical="center" wrapText="1"/>
    </xf>
    <xf numFmtId="0" fontId="34" fillId="0" borderId="53" xfId="0" applyFont="1" applyBorder="1" applyAlignment="1">
      <alignment horizontal="left" vertical="center" wrapText="1"/>
    </xf>
    <xf numFmtId="0" fontId="34" fillId="0" borderId="54" xfId="0" applyFont="1" applyBorder="1" applyAlignment="1">
      <alignment horizontal="left" vertical="center" wrapText="1"/>
    </xf>
    <xf numFmtId="0" fontId="34" fillId="0" borderId="55" xfId="0" applyFont="1" applyBorder="1" applyAlignment="1">
      <alignment horizontal="left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24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5" fillId="0" borderId="28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20" fontId="7" fillId="0" borderId="17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20" fontId="7" fillId="0" borderId="15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20" fontId="7" fillId="0" borderId="28" xfId="0" applyNumberFormat="1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71438</xdr:colOff>
      <xdr:row>59</xdr:row>
      <xdr:rowOff>200025</xdr:rowOff>
    </xdr:from>
    <xdr:to>
      <xdr:col>24</xdr:col>
      <xdr:colOff>219075</xdr:colOff>
      <xdr:row>64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5881688" y="14606588"/>
          <a:ext cx="1552575" cy="132278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優勝　清水五中　</a:t>
          </a:r>
          <a:r>
            <a:rPr kumimoji="1" lang="ja-JP" altLang="en-US" sz="12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</a:t>
          </a:r>
          <a:endParaRPr kumimoji="1" lang="en-US" altLang="ja-JP" sz="12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準優勝　飯袖一</a:t>
          </a:r>
          <a:r>
            <a:rPr kumimoji="1" lang="ja-JP" altLang="en-US" sz="12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中</a:t>
          </a:r>
          <a:endParaRPr kumimoji="1" lang="en-US" altLang="ja-JP" sz="1200" b="1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３位　三四サレ中</a:t>
          </a:r>
          <a:endParaRPr kumimoji="1" lang="en-US" altLang="ja-JP" sz="9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2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４位　庵由中</a:t>
          </a:r>
        </a:p>
      </xdr:txBody>
    </xdr:sp>
    <xdr:clientData/>
  </xdr:twoCellAnchor>
  <xdr:twoCellAnchor>
    <xdr:from>
      <xdr:col>6</xdr:col>
      <xdr:colOff>96442</xdr:colOff>
      <xdr:row>59</xdr:row>
      <xdr:rowOff>264319</xdr:rowOff>
    </xdr:from>
    <xdr:to>
      <xdr:col>16</xdr:col>
      <xdr:colOff>57151</xdr:colOff>
      <xdr:row>63</xdr:row>
      <xdr:rowOff>301230</xdr:rowOff>
    </xdr:to>
    <xdr:sp macro="" textlink="">
      <xdr:nvSpPr>
        <xdr:cNvPr id="51" name="テキスト ボックス 50"/>
        <xdr:cNvSpPr txBox="1"/>
      </xdr:nvSpPr>
      <xdr:spPr>
        <a:xfrm>
          <a:off x="2013348" y="14670882"/>
          <a:ext cx="3103959" cy="106680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　　</a:t>
          </a:r>
          <a:r>
            <a:rPr kumimoji="1" lang="ja-JP" altLang="en-US" sz="1000" baseline="0"/>
            <a:t> 　 　　　　　　　　</a:t>
          </a:r>
          <a:r>
            <a:rPr kumimoji="1" lang="ja-JP" altLang="en-US" sz="10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１３：００</a:t>
          </a:r>
          <a:endParaRPr kumimoji="1" lang="en-US" altLang="ja-JP" sz="1000" b="1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　　</a:t>
          </a:r>
          <a:r>
            <a:rPr kumimoji="1" lang="ja-JP" altLang="ja-JP" sz="900" b="1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審判</a:t>
          </a:r>
          <a:r>
            <a:rPr kumimoji="1" lang="ja-JP" altLang="en-US" sz="900" b="1" baseline="0">
              <a:solidFill>
                <a:schemeClr val="dk1"/>
              </a:solidFill>
              <a:effectLst/>
              <a:latin typeface="HG丸ｺﾞｼｯｸM-PRO" panose="020F0600000000000000" pitchFamily="50" charset="-128"/>
              <a:ea typeface="HG丸ｺﾞｼｯｸM-PRO" panose="020F0600000000000000" pitchFamily="50" charset="-128"/>
              <a:cs typeface="+mn-cs"/>
            </a:rPr>
            <a:t>　第一　・第二試合　　の負けチーム</a:t>
          </a:r>
          <a:endParaRPr kumimoji="1" lang="en-US" altLang="ja-JP" sz="900" b="1" baseline="0">
            <a:solidFill>
              <a:schemeClr val="dk1"/>
            </a:solidFill>
            <a:effectLst/>
            <a:latin typeface="HG丸ｺﾞｼｯｸM-PRO" panose="020F0600000000000000" pitchFamily="50" charset="-128"/>
            <a:ea typeface="HG丸ｺﾞｼｯｸM-PRO" panose="020F0600000000000000" pitchFamily="50" charset="-128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4</a:t>
          </a:r>
          <a:r>
            <a:rPr kumimoji="1" lang="ja-JP" altLang="en-US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ja-JP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－</a:t>
          </a:r>
          <a:r>
            <a:rPr kumimoji="1" lang="ja-JP" altLang="en-US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en-US" altLang="ja-JP" sz="105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0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4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000" b="1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000">
            <a:effectLst/>
          </a:endParaRPr>
        </a:p>
        <a:p>
          <a:r>
            <a:rPr kumimoji="1" lang="ja-JP" altLang="en-US" sz="1400" b="1" baseline="0"/>
            <a:t>　　　　　　　　　  －</a:t>
          </a:r>
          <a:endParaRPr kumimoji="1" lang="en-US" altLang="ja-JP" sz="1400" b="1" baseline="0"/>
        </a:p>
        <a:p>
          <a:r>
            <a:rPr kumimoji="1" lang="ja-JP" altLang="en-US" sz="1400" b="1" baseline="0"/>
            <a:t>　　　　　　　　　　　　－</a:t>
          </a:r>
          <a:endParaRPr kumimoji="1" lang="en-US" altLang="ja-JP" sz="1400" b="1" baseline="0"/>
        </a:p>
        <a:p>
          <a:r>
            <a:rPr kumimoji="1" lang="ja-JP" altLang="en-US" sz="1400" b="1" baseline="0"/>
            <a:t>　　</a:t>
          </a:r>
          <a:r>
            <a:rPr kumimoji="1" lang="ja-JP" altLang="en-US" sz="900" b="1"/>
            <a:t> 　　　</a:t>
          </a:r>
          <a:r>
            <a:rPr kumimoji="1" lang="ja-JP" altLang="en-US" sz="900" b="1" baseline="0"/>
            <a:t>   </a:t>
          </a:r>
          <a:endParaRPr kumimoji="1" lang="ja-JP" altLang="en-US" sz="900" b="1"/>
        </a:p>
      </xdr:txBody>
    </xdr:sp>
    <xdr:clientData/>
  </xdr:twoCellAnchor>
  <xdr:twoCellAnchor>
    <xdr:from>
      <xdr:col>16</xdr:col>
      <xdr:colOff>0</xdr:colOff>
      <xdr:row>61</xdr:row>
      <xdr:rowOff>152400</xdr:rowOff>
    </xdr:from>
    <xdr:to>
      <xdr:col>18</xdr:col>
      <xdr:colOff>142875</xdr:colOff>
      <xdr:row>63</xdr:row>
      <xdr:rowOff>114300</xdr:rowOff>
    </xdr:to>
    <xdr:sp macro="" textlink="">
      <xdr:nvSpPr>
        <xdr:cNvPr id="124" name="テキスト ボックス 123"/>
        <xdr:cNvSpPr txBox="1"/>
      </xdr:nvSpPr>
      <xdr:spPr>
        <a:xfrm>
          <a:off x="5029200" y="15144750"/>
          <a:ext cx="428625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900" b="1" baseline="0"/>
            <a:t> </a:t>
          </a:r>
          <a:endParaRPr kumimoji="1" lang="en-US" altLang="ja-JP" sz="900" b="1" baseline="0"/>
        </a:p>
        <a:p>
          <a:endParaRPr kumimoji="1" lang="en-US" altLang="ja-JP" sz="900" b="1" baseline="0"/>
        </a:p>
        <a:p>
          <a:r>
            <a:rPr kumimoji="1" lang="ja-JP" altLang="en-US" sz="900" b="1" baseline="0"/>
            <a:t>　　　　　　</a:t>
          </a:r>
          <a:endParaRPr kumimoji="1" lang="en-US" altLang="ja-JP" sz="900" b="1" baseline="0"/>
        </a:p>
        <a:p>
          <a:r>
            <a:rPr kumimoji="1" lang="en-US" altLang="ja-JP" sz="900" b="1" baseline="0"/>
            <a:t>              </a:t>
          </a:r>
          <a:r>
            <a:rPr kumimoji="1" lang="ja-JP" altLang="en-US" sz="900" b="1" baseline="0"/>
            <a:t>　</a:t>
          </a:r>
          <a:endParaRPr kumimoji="1" lang="en-US" altLang="ja-JP" sz="900" b="1" baseline="0"/>
        </a:p>
        <a:p>
          <a:r>
            <a:rPr kumimoji="1" lang="en-US" altLang="ja-JP" sz="900" b="1" baseline="0"/>
            <a:t>              </a:t>
          </a:r>
          <a:endParaRPr kumimoji="1" lang="ja-JP" altLang="en-US" sz="900" b="1"/>
        </a:p>
      </xdr:txBody>
    </xdr:sp>
    <xdr:clientData/>
  </xdr:twoCellAnchor>
  <xdr:twoCellAnchor>
    <xdr:from>
      <xdr:col>14</xdr:col>
      <xdr:colOff>345281</xdr:colOff>
      <xdr:row>66</xdr:row>
      <xdr:rowOff>2381</xdr:rowOff>
    </xdr:from>
    <xdr:to>
      <xdr:col>22</xdr:col>
      <xdr:colOff>5952</xdr:colOff>
      <xdr:row>69</xdr:row>
      <xdr:rowOff>0</xdr:rowOff>
    </xdr:to>
    <xdr:sp macro="" textlink="">
      <xdr:nvSpPr>
        <xdr:cNvPr id="47" name="テキスト ボックス 46"/>
        <xdr:cNvSpPr txBox="1"/>
      </xdr:nvSpPr>
      <xdr:spPr>
        <a:xfrm>
          <a:off x="4655344" y="16403240"/>
          <a:ext cx="1863327" cy="13168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 baseline="0"/>
            <a:t>       　　</a:t>
          </a:r>
          <a:r>
            <a:rPr kumimoji="1" lang="ja-JP" altLang="en-US" sz="14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10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１０：１０</a:t>
          </a:r>
          <a:endParaRPr kumimoji="1" lang="en-US" altLang="ja-JP" sz="1000" b="1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       </a:t>
          </a:r>
          <a:r>
            <a:rPr kumimoji="1" lang="ja-JP" altLang="en-US" sz="8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審判（</a:t>
          </a:r>
          <a:r>
            <a:rPr kumimoji="1" lang="en-US" altLang="ja-JP" sz="8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A1</a:t>
          </a:r>
          <a:r>
            <a:rPr kumimoji="1" lang="ja-JP" altLang="en-US" sz="8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</a:t>
          </a:r>
          <a:r>
            <a:rPr kumimoji="1" lang="en-US" altLang="ja-JP" sz="8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B2</a:t>
          </a:r>
          <a:r>
            <a:rPr kumimoji="1" lang="ja-JP" altLang="en-US" sz="8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</a:t>
          </a:r>
          <a:endParaRPr kumimoji="1" lang="en-US" altLang="ja-JP" sz="800" b="1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000" b="1" baseline="0"/>
            <a:t>　　　　　　　　　    </a:t>
          </a:r>
          <a:endParaRPr kumimoji="1" lang="ja-JP" altLang="en-US" sz="1000" b="1" u="sng" baseline="0"/>
        </a:p>
        <a:p>
          <a:r>
            <a:rPr kumimoji="1" lang="ja-JP" altLang="en-US" sz="1000" b="1" baseline="0"/>
            <a:t> </a:t>
          </a:r>
          <a:r>
            <a:rPr kumimoji="1" lang="en-US" altLang="ja-JP" sz="1000" b="1" baseline="0"/>
            <a:t> </a:t>
          </a:r>
          <a:r>
            <a:rPr kumimoji="1" lang="ja-JP" altLang="en-US" sz="1000" b="1" baseline="0"/>
            <a:t>　　　　　　　　　</a:t>
          </a:r>
          <a:r>
            <a:rPr kumimoji="1" lang="ja-JP" altLang="en-US" sz="1050" b="1" baseline="0"/>
            <a:t>  －  </a:t>
          </a:r>
          <a:endParaRPr kumimoji="1" lang="en-US" altLang="ja-JP" sz="1050" b="1" baseline="0"/>
        </a:p>
        <a:p>
          <a:endParaRPr kumimoji="1" lang="en-US" altLang="ja-JP" sz="1400" b="1" baseline="0"/>
        </a:p>
        <a:p>
          <a:endParaRPr kumimoji="1" lang="en-US" altLang="ja-JP" sz="1400" b="1" baseline="0"/>
        </a:p>
        <a:p>
          <a:r>
            <a:rPr kumimoji="1" lang="en-US" altLang="ja-JP" sz="1000" b="1" baseline="0"/>
            <a:t>   </a:t>
          </a:r>
          <a:endParaRPr kumimoji="1" lang="en-US" altLang="ja-JP" sz="1000" b="1"/>
        </a:p>
      </xdr:txBody>
    </xdr:sp>
    <xdr:clientData/>
  </xdr:twoCellAnchor>
  <xdr:twoCellAnchor>
    <xdr:from>
      <xdr:col>2</xdr:col>
      <xdr:colOff>11906</xdr:colOff>
      <xdr:row>66</xdr:row>
      <xdr:rowOff>19048</xdr:rowOff>
    </xdr:from>
    <xdr:to>
      <xdr:col>8</xdr:col>
      <xdr:colOff>166688</xdr:colOff>
      <xdr:row>69</xdr:row>
      <xdr:rowOff>0</xdr:rowOff>
    </xdr:to>
    <xdr:sp macro="" textlink="">
      <xdr:nvSpPr>
        <xdr:cNvPr id="45" name="テキスト ボックス 44"/>
        <xdr:cNvSpPr txBox="1"/>
      </xdr:nvSpPr>
      <xdr:spPr>
        <a:xfrm>
          <a:off x="714375" y="16419907"/>
          <a:ext cx="1654969" cy="11894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 baseline="0"/>
            <a:t>　     　</a:t>
          </a:r>
          <a:r>
            <a:rPr kumimoji="1" lang="ja-JP" altLang="en-US" sz="10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９：００</a:t>
          </a:r>
          <a:r>
            <a:rPr kumimoji="1" lang="en-US" altLang="ja-JP" sz="10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</a:p>
        <a:p>
          <a:r>
            <a:rPr kumimoji="1" lang="en-US" altLang="ja-JP" sz="10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</a:t>
          </a:r>
          <a:r>
            <a:rPr kumimoji="1" lang="ja-JP" altLang="en-US" sz="10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   </a:t>
          </a:r>
          <a:r>
            <a:rPr kumimoji="1" lang="ja-JP" altLang="en-US" sz="8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審判（</a:t>
          </a:r>
          <a:r>
            <a:rPr kumimoji="1" lang="en-US" altLang="ja-JP" sz="8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A2</a:t>
          </a:r>
          <a:r>
            <a:rPr kumimoji="1" lang="ja-JP" altLang="en-US" sz="8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</a:t>
          </a:r>
          <a:r>
            <a:rPr kumimoji="1" lang="en-US" altLang="ja-JP" sz="8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B1</a:t>
          </a:r>
          <a:r>
            <a:rPr kumimoji="1" lang="ja-JP" altLang="en-US" sz="8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）</a:t>
          </a:r>
          <a:endParaRPr kumimoji="1" lang="en-US" altLang="ja-JP" sz="800" b="1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endParaRPr kumimoji="1" lang="en-US" altLang="ja-JP" sz="800" b="1" baseline="0"/>
        </a:p>
        <a:p>
          <a:r>
            <a:rPr kumimoji="1" lang="ja-JP" altLang="en-US" sz="1000" b="1" baseline="0"/>
            <a:t>　　　</a:t>
          </a:r>
          <a:r>
            <a:rPr kumimoji="1" lang="ja-JP" altLang="en-US" sz="1050" b="1" baseline="0"/>
            <a:t>        －    </a:t>
          </a:r>
          <a:endParaRPr kumimoji="1" lang="en-US" altLang="ja-JP" sz="1050" b="1" baseline="0"/>
        </a:p>
        <a:p>
          <a:r>
            <a:rPr kumimoji="1" lang="en-US" altLang="ja-JP" sz="1000" b="1" baseline="0"/>
            <a:t>   </a:t>
          </a:r>
        </a:p>
        <a:p>
          <a:endParaRPr kumimoji="1" lang="en-US" altLang="ja-JP" sz="1000" b="1"/>
        </a:p>
      </xdr:txBody>
    </xdr:sp>
    <xdr:clientData/>
  </xdr:twoCellAnchor>
  <xdr:twoCellAnchor>
    <xdr:from>
      <xdr:col>7</xdr:col>
      <xdr:colOff>19050</xdr:colOff>
      <xdr:row>64</xdr:row>
      <xdr:rowOff>19048</xdr:rowOff>
    </xdr:from>
    <xdr:to>
      <xdr:col>17</xdr:col>
      <xdr:colOff>28575</xdr:colOff>
      <xdr:row>66</xdr:row>
      <xdr:rowOff>297656</xdr:rowOff>
    </xdr:to>
    <xdr:sp macro="" textlink="">
      <xdr:nvSpPr>
        <xdr:cNvPr id="40" name="テキスト ボックス 39"/>
        <xdr:cNvSpPr txBox="1"/>
      </xdr:nvSpPr>
      <xdr:spPr>
        <a:xfrm>
          <a:off x="2060972" y="15776970"/>
          <a:ext cx="3140869" cy="9215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　　</a:t>
          </a:r>
          <a:r>
            <a:rPr kumimoji="1" lang="ja-JP" altLang="en-US" sz="1000" baseline="0"/>
            <a:t> 　 　　　　 　　　　　　</a:t>
          </a:r>
          <a:r>
            <a:rPr kumimoji="1" lang="ja-JP" altLang="en-US" sz="9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１４：１０</a:t>
          </a:r>
          <a:endParaRPr kumimoji="1" lang="en-US" altLang="ja-JP" sz="900" b="1" baseline="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900" b="1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審判　第一・第二試合の勝ちチーム</a:t>
          </a:r>
          <a:r>
            <a:rPr kumimoji="1" lang="ja-JP" altLang="en-US" sz="1000" b="1" baseline="0"/>
            <a:t>　</a:t>
          </a:r>
          <a:endParaRPr kumimoji="1" lang="en-US" altLang="ja-JP" sz="1000" b="1" baseline="0"/>
        </a:p>
        <a:p>
          <a:r>
            <a:rPr kumimoji="1" lang="ja-JP" altLang="en-US" sz="1400" b="1" baseline="0"/>
            <a:t>　　</a:t>
          </a:r>
          <a:r>
            <a:rPr kumimoji="1" lang="ja-JP" altLang="en-US" sz="900" b="1"/>
            <a:t> 　　　</a:t>
          </a:r>
          <a:r>
            <a:rPr kumimoji="1" lang="ja-JP" altLang="en-US" sz="900" b="1" baseline="0"/>
            <a:t>   　　　　　　         </a:t>
          </a:r>
          <a:r>
            <a:rPr kumimoji="1" lang="en-US" altLang="ja-JP" sz="1050" b="1" baseline="0"/>
            <a:t>3</a:t>
          </a:r>
          <a:r>
            <a:rPr kumimoji="1" lang="ja-JP" altLang="en-US" sz="1050" b="1" baseline="0"/>
            <a:t>　－   </a:t>
          </a:r>
          <a:r>
            <a:rPr kumimoji="1" lang="en-US" altLang="ja-JP" sz="1050" b="1" baseline="0"/>
            <a:t>1</a:t>
          </a:r>
        </a:p>
        <a:p>
          <a:r>
            <a:rPr kumimoji="1" lang="en-US" altLang="ja-JP" sz="1050" b="1" baseline="0"/>
            <a:t>             </a:t>
          </a:r>
          <a:r>
            <a:rPr kumimoji="1" lang="ja-JP" altLang="en-US" sz="1050" b="1" baseline="0"/>
            <a:t>　　　　　</a:t>
          </a:r>
          <a:r>
            <a:rPr kumimoji="1" lang="en-US" altLang="ja-JP" sz="1050" b="1" baseline="0"/>
            <a:t> </a:t>
          </a:r>
        </a:p>
        <a:p>
          <a:endParaRPr kumimoji="1" lang="en-US" altLang="ja-JP" sz="1400" b="1" baseline="0"/>
        </a:p>
        <a:p>
          <a:endParaRPr kumimoji="1" lang="ja-JP" altLang="en-US" sz="900" b="1"/>
        </a:p>
      </xdr:txBody>
    </xdr:sp>
    <xdr:clientData/>
  </xdr:twoCellAnchor>
  <xdr:twoCellAnchor>
    <xdr:from>
      <xdr:col>12</xdr:col>
      <xdr:colOff>9525</xdr:colOff>
      <xdr:row>59</xdr:row>
      <xdr:rowOff>304800</xdr:rowOff>
    </xdr:from>
    <xdr:to>
      <xdr:col>12</xdr:col>
      <xdr:colOff>9525</xdr:colOff>
      <xdr:row>61</xdr:row>
      <xdr:rowOff>114300</xdr:rowOff>
    </xdr:to>
    <xdr:cxnSp macro="">
      <xdr:nvCxnSpPr>
        <xdr:cNvPr id="49" name="直線コネクタ 48"/>
        <xdr:cNvCxnSpPr/>
      </xdr:nvCxnSpPr>
      <xdr:spPr>
        <a:xfrm>
          <a:off x="3629025" y="14763750"/>
          <a:ext cx="0" cy="34290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158353</xdr:colOff>
      <xdr:row>61</xdr:row>
      <xdr:rowOff>120252</xdr:rowOff>
    </xdr:from>
    <xdr:to>
      <xdr:col>19</xdr:col>
      <xdr:colOff>339328</xdr:colOff>
      <xdr:row>61</xdr:row>
      <xdr:rowOff>129777</xdr:rowOff>
    </xdr:to>
    <xdr:cxnSp macro="">
      <xdr:nvCxnSpPr>
        <xdr:cNvPr id="54" name="直線コネクタ 53"/>
        <xdr:cNvCxnSpPr/>
      </xdr:nvCxnSpPr>
      <xdr:spPr>
        <a:xfrm flipV="1">
          <a:off x="1563291" y="15056643"/>
          <a:ext cx="4282678" cy="9525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161925</xdr:colOff>
      <xdr:row>61</xdr:row>
      <xdr:rowOff>133350</xdr:rowOff>
    </xdr:from>
    <xdr:to>
      <xdr:col>4</xdr:col>
      <xdr:colOff>161925</xdr:colOff>
      <xdr:row>65</xdr:row>
      <xdr:rowOff>314325</xdr:rowOff>
    </xdr:to>
    <xdr:cxnSp macro="">
      <xdr:nvCxnSpPr>
        <xdr:cNvPr id="60" name="直線コネクタ 59"/>
        <xdr:cNvCxnSpPr/>
      </xdr:nvCxnSpPr>
      <xdr:spPr>
        <a:xfrm>
          <a:off x="1571625" y="15125700"/>
          <a:ext cx="0" cy="1323975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200025</xdr:colOff>
      <xdr:row>66</xdr:row>
      <xdr:rowOff>9525</xdr:rowOff>
    </xdr:from>
    <xdr:to>
      <xdr:col>22</xdr:col>
      <xdr:colOff>0</xdr:colOff>
      <xdr:row>66</xdr:row>
      <xdr:rowOff>9525</xdr:rowOff>
    </xdr:to>
    <xdr:cxnSp macro="">
      <xdr:nvCxnSpPr>
        <xdr:cNvPr id="64" name="直線コネクタ 63"/>
        <xdr:cNvCxnSpPr/>
      </xdr:nvCxnSpPr>
      <xdr:spPr>
        <a:xfrm>
          <a:off x="4876800" y="16144875"/>
          <a:ext cx="165735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314325</xdr:colOff>
      <xdr:row>61</xdr:row>
      <xdr:rowOff>142875</xdr:rowOff>
    </xdr:from>
    <xdr:to>
      <xdr:col>19</xdr:col>
      <xdr:colOff>314325</xdr:colOff>
      <xdr:row>66</xdr:row>
      <xdr:rowOff>0</xdr:rowOff>
    </xdr:to>
    <xdr:cxnSp macro="">
      <xdr:nvCxnSpPr>
        <xdr:cNvPr id="66" name="直線コネクタ 65"/>
        <xdr:cNvCxnSpPr/>
      </xdr:nvCxnSpPr>
      <xdr:spPr>
        <a:xfrm>
          <a:off x="5791200" y="15135225"/>
          <a:ext cx="0" cy="1323975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66</xdr:row>
      <xdr:rowOff>0</xdr:rowOff>
    </xdr:from>
    <xdr:to>
      <xdr:col>8</xdr:col>
      <xdr:colOff>152400</xdr:colOff>
      <xdr:row>66</xdr:row>
      <xdr:rowOff>0</xdr:rowOff>
    </xdr:to>
    <xdr:cxnSp macro="">
      <xdr:nvCxnSpPr>
        <xdr:cNvPr id="72" name="直線コネクタ 71"/>
        <xdr:cNvCxnSpPr/>
      </xdr:nvCxnSpPr>
      <xdr:spPr>
        <a:xfrm>
          <a:off x="704850" y="16135350"/>
          <a:ext cx="165735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66</xdr:row>
      <xdr:rowOff>9525</xdr:rowOff>
    </xdr:from>
    <xdr:to>
      <xdr:col>2</xdr:col>
      <xdr:colOff>0</xdr:colOff>
      <xdr:row>69</xdr:row>
      <xdr:rowOff>0</xdr:rowOff>
    </xdr:to>
    <xdr:cxnSp macro="">
      <xdr:nvCxnSpPr>
        <xdr:cNvPr id="68" name="直線コネクタ 67"/>
        <xdr:cNvCxnSpPr/>
      </xdr:nvCxnSpPr>
      <xdr:spPr>
        <a:xfrm>
          <a:off x="704850" y="16144875"/>
          <a:ext cx="0" cy="17907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0</xdr:colOff>
      <xdr:row>66</xdr:row>
      <xdr:rowOff>0</xdr:rowOff>
    </xdr:from>
    <xdr:to>
      <xdr:col>22</xdr:col>
      <xdr:colOff>0</xdr:colOff>
      <xdr:row>69</xdr:row>
      <xdr:rowOff>0</xdr:rowOff>
    </xdr:to>
    <xdr:cxnSp macro="">
      <xdr:nvCxnSpPr>
        <xdr:cNvPr id="77" name="直線コネクタ 76"/>
        <xdr:cNvCxnSpPr/>
      </xdr:nvCxnSpPr>
      <xdr:spPr>
        <a:xfrm>
          <a:off x="6534150" y="16135350"/>
          <a:ext cx="0" cy="180975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142875</xdr:colOff>
      <xdr:row>66</xdr:row>
      <xdr:rowOff>0</xdr:rowOff>
    </xdr:from>
    <xdr:to>
      <xdr:col>8</xdr:col>
      <xdr:colOff>142875</xdr:colOff>
      <xdr:row>69</xdr:row>
      <xdr:rowOff>0</xdr:rowOff>
    </xdr:to>
    <xdr:cxnSp macro="">
      <xdr:nvCxnSpPr>
        <xdr:cNvPr id="92" name="直線コネクタ 91"/>
        <xdr:cNvCxnSpPr/>
      </xdr:nvCxnSpPr>
      <xdr:spPr>
        <a:xfrm>
          <a:off x="2352675" y="16135350"/>
          <a:ext cx="0" cy="85725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200025</xdr:colOff>
      <xdr:row>66</xdr:row>
      <xdr:rowOff>9525</xdr:rowOff>
    </xdr:from>
    <xdr:to>
      <xdr:col>15</xdr:col>
      <xdr:colOff>200025</xdr:colOff>
      <xdr:row>69</xdr:row>
      <xdr:rowOff>0</xdr:rowOff>
    </xdr:to>
    <xdr:cxnSp macro="">
      <xdr:nvCxnSpPr>
        <xdr:cNvPr id="94" name="直線コネクタ 93"/>
        <xdr:cNvCxnSpPr/>
      </xdr:nvCxnSpPr>
      <xdr:spPr>
        <a:xfrm>
          <a:off x="4876800" y="16144875"/>
          <a:ext cx="0" cy="85725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64</xdr:row>
      <xdr:rowOff>0</xdr:rowOff>
    </xdr:from>
    <xdr:to>
      <xdr:col>17</xdr:col>
      <xdr:colOff>19050</xdr:colOff>
      <xdr:row>64</xdr:row>
      <xdr:rowOff>0</xdr:rowOff>
    </xdr:to>
    <xdr:cxnSp macro="">
      <xdr:nvCxnSpPr>
        <xdr:cNvPr id="5" name="直線コネクタ 4"/>
        <xdr:cNvCxnSpPr/>
      </xdr:nvCxnSpPr>
      <xdr:spPr>
        <a:xfrm>
          <a:off x="2047875" y="15811500"/>
          <a:ext cx="3162300" cy="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64</xdr:row>
      <xdr:rowOff>0</xdr:rowOff>
    </xdr:from>
    <xdr:to>
      <xdr:col>7</xdr:col>
      <xdr:colOff>0</xdr:colOff>
      <xdr:row>66</xdr:row>
      <xdr:rowOff>0</xdr:rowOff>
    </xdr:to>
    <xdr:cxnSp macro="">
      <xdr:nvCxnSpPr>
        <xdr:cNvPr id="7" name="直線コネクタ 6"/>
        <xdr:cNvCxnSpPr/>
      </xdr:nvCxnSpPr>
      <xdr:spPr>
        <a:xfrm>
          <a:off x="2047875" y="15811500"/>
          <a:ext cx="0" cy="6477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9525</xdr:colOff>
      <xdr:row>64</xdr:row>
      <xdr:rowOff>0</xdr:rowOff>
    </xdr:from>
    <xdr:to>
      <xdr:col>17</xdr:col>
      <xdr:colOff>9525</xdr:colOff>
      <xdr:row>66</xdr:row>
      <xdr:rowOff>0</xdr:rowOff>
    </xdr:to>
    <xdr:cxnSp macro="">
      <xdr:nvCxnSpPr>
        <xdr:cNvPr id="37" name="直線コネクタ 36"/>
        <xdr:cNvCxnSpPr/>
      </xdr:nvCxnSpPr>
      <xdr:spPr>
        <a:xfrm>
          <a:off x="5200650" y="15811500"/>
          <a:ext cx="0" cy="647700"/>
        </a:xfrm>
        <a:prstGeom prst="line">
          <a:avLst/>
        </a:prstGeom>
        <a:ln w="285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63</xdr:row>
      <xdr:rowOff>180975</xdr:rowOff>
    </xdr:from>
    <xdr:to>
      <xdr:col>12</xdr:col>
      <xdr:colOff>0</xdr:colOff>
      <xdr:row>63</xdr:row>
      <xdr:rowOff>314325</xdr:rowOff>
    </xdr:to>
    <xdr:cxnSp macro="">
      <xdr:nvCxnSpPr>
        <xdr:cNvPr id="42" name="直線コネクタ 41"/>
        <xdr:cNvCxnSpPr/>
      </xdr:nvCxnSpPr>
      <xdr:spPr>
        <a:xfrm>
          <a:off x="3619500" y="15668625"/>
          <a:ext cx="0" cy="133350"/>
        </a:xfrm>
        <a:prstGeom prst="line">
          <a:avLst/>
        </a:prstGeom>
        <a:ln w="254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26</xdr:col>
      <xdr:colOff>9525</xdr:colOff>
      <xdr:row>14</xdr:row>
      <xdr:rowOff>66675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342900"/>
          <a:ext cx="7600950" cy="2124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7\AppData\Local\Microsoft\Windows\Temporary%20Internet%20Files\Content.IE5\I7KH247B\1%20&#20225;&#30011;&#12539;&#24195;&#22577;%20&#22522;&#26412;&#12487;&#12540;&#12479;\(&#22522;&#26412;&#12487;&#12540;&#12479;)&#26149;&#23395;&#22823;&#20250;%20&#35201;&#3891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7\AppData\Local\Microsoft\Windows\Temporary%20Internet%20Files\Content.IE5\I7KH247B\1%20&#20225;&#30011;&#12539;&#24195;&#22577;%20&#22522;&#26412;&#12487;&#12540;&#12479;\(&#22522;&#26412;&#12487;&#12540;&#12479;)&#19968;&#24180;&#29983;&#22823;&#20250;%20&#35201;&#321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項（１５チーム）"/>
      <sheetName val="要綱（１４チーム）"/>
      <sheetName val="星取表"/>
      <sheetName val="新聞報告用紙"/>
      <sheetName val="データ"/>
      <sheetName val="結果報告用紙"/>
    </sheetNames>
    <sheetDataSet>
      <sheetData sheetId="0"/>
      <sheetData sheetId="1"/>
      <sheetData sheetId="2"/>
      <sheetData sheetId="3"/>
      <sheetData sheetId="4">
        <row r="2">
          <cell r="E2" t="e">
            <v>#N/A</v>
          </cell>
          <cell r="F2">
            <v>0</v>
          </cell>
          <cell r="G2">
            <v>0</v>
          </cell>
          <cell r="I2" t="e">
            <v>#N/A</v>
          </cell>
          <cell r="L2" t="e">
            <v>#N/A</v>
          </cell>
          <cell r="M2" t="str">
            <v/>
          </cell>
          <cell r="N2" t="str">
            <v/>
          </cell>
          <cell r="P2" t="e">
            <v>#N/A</v>
          </cell>
        </row>
        <row r="3">
          <cell r="E3" t="e">
            <v>#N/A</v>
          </cell>
          <cell r="F3">
            <v>0</v>
          </cell>
          <cell r="G3">
            <v>0</v>
          </cell>
          <cell r="I3" t="e">
            <v>#N/A</v>
          </cell>
          <cell r="L3" t="e">
            <v>#N/A</v>
          </cell>
          <cell r="M3" t="str">
            <v/>
          </cell>
          <cell r="N3" t="str">
            <v/>
          </cell>
          <cell r="P3" t="e">
            <v>#N/A</v>
          </cell>
        </row>
        <row r="4">
          <cell r="E4" t="e">
            <v>#N/A</v>
          </cell>
          <cell r="F4">
            <v>0</v>
          </cell>
          <cell r="G4">
            <v>0</v>
          </cell>
          <cell r="I4" t="e">
            <v>#N/A</v>
          </cell>
          <cell r="L4" t="e">
            <v>#N/A</v>
          </cell>
          <cell r="M4" t="str">
            <v/>
          </cell>
          <cell r="N4" t="str">
            <v/>
          </cell>
          <cell r="P4" t="e">
            <v>#N/A</v>
          </cell>
        </row>
        <row r="5">
          <cell r="E5" t="e">
            <v>#N/A</v>
          </cell>
          <cell r="F5">
            <v>0</v>
          </cell>
          <cell r="G5">
            <v>0</v>
          </cell>
          <cell r="I5" t="e">
            <v>#N/A</v>
          </cell>
        </row>
        <row r="6">
          <cell r="E6" t="e">
            <v>#N/A</v>
          </cell>
          <cell r="F6">
            <v>0</v>
          </cell>
          <cell r="G6">
            <v>0</v>
          </cell>
          <cell r="I6" t="e">
            <v>#N/A</v>
          </cell>
        </row>
        <row r="7">
          <cell r="E7" t="e">
            <v>#N/A</v>
          </cell>
          <cell r="F7">
            <v>0</v>
          </cell>
          <cell r="G7">
            <v>0</v>
          </cell>
          <cell r="I7" t="e">
            <v>#N/A</v>
          </cell>
          <cell r="L7" t="e">
            <v>#N/A</v>
          </cell>
          <cell r="M7" t="str">
            <v/>
          </cell>
          <cell r="N7" t="str">
            <v/>
          </cell>
          <cell r="P7" t="e">
            <v>#N/A</v>
          </cell>
        </row>
        <row r="8">
          <cell r="E8" t="e">
            <v>#N/A</v>
          </cell>
          <cell r="F8">
            <v>0</v>
          </cell>
          <cell r="G8">
            <v>0</v>
          </cell>
          <cell r="I8" t="e">
            <v>#N/A</v>
          </cell>
          <cell r="L8" t="e">
            <v>#N/A</v>
          </cell>
          <cell r="M8" t="str">
            <v/>
          </cell>
          <cell r="N8" t="str">
            <v/>
          </cell>
          <cell r="P8" t="e">
            <v>#N/A</v>
          </cell>
        </row>
        <row r="9">
          <cell r="E9" t="e">
            <v>#N/A</v>
          </cell>
          <cell r="F9">
            <v>0</v>
          </cell>
          <cell r="G9">
            <v>0</v>
          </cell>
          <cell r="I9" t="e">
            <v>#N/A</v>
          </cell>
          <cell r="L9" t="e">
            <v>#N/A</v>
          </cell>
          <cell r="M9" t="str">
            <v/>
          </cell>
          <cell r="N9" t="str">
            <v/>
          </cell>
          <cell r="P9" t="e">
            <v>#N/A</v>
          </cell>
        </row>
        <row r="10">
          <cell r="E10" t="e">
            <v>#N/A</v>
          </cell>
          <cell r="F10">
            <v>0</v>
          </cell>
          <cell r="G10">
            <v>0</v>
          </cell>
          <cell r="I10" t="e">
            <v>#N/A</v>
          </cell>
        </row>
        <row r="11">
          <cell r="E11" t="e">
            <v>#N/A</v>
          </cell>
          <cell r="F11">
            <v>0</v>
          </cell>
          <cell r="G11">
            <v>0</v>
          </cell>
          <cell r="I11" t="e">
            <v>#N/A</v>
          </cell>
        </row>
        <row r="12">
          <cell r="L12" t="str">
            <v>D1位</v>
          </cell>
          <cell r="M12" t="str">
            <v/>
          </cell>
          <cell r="N12" t="str">
            <v/>
          </cell>
          <cell r="O12" t="str">
            <v>E1位</v>
          </cell>
        </row>
        <row r="14">
          <cell r="E14" t="e">
            <v>#N/A</v>
          </cell>
          <cell r="F14">
            <v>0</v>
          </cell>
          <cell r="G14">
            <v>0</v>
          </cell>
          <cell r="I14" t="e">
            <v>#N/A</v>
          </cell>
        </row>
        <row r="15">
          <cell r="E15" t="e">
            <v>#N/A</v>
          </cell>
          <cell r="F15">
            <v>0</v>
          </cell>
          <cell r="G15">
            <v>0</v>
          </cell>
          <cell r="I15" t="e">
            <v>#N/A</v>
          </cell>
        </row>
        <row r="16">
          <cell r="E16" t="e">
            <v>#N/A</v>
          </cell>
          <cell r="F16">
            <v>0</v>
          </cell>
          <cell r="G16">
            <v>0</v>
          </cell>
          <cell r="I16" t="e">
            <v>#N/A</v>
          </cell>
        </row>
        <row r="17">
          <cell r="E17" t="e">
            <v>#N/A</v>
          </cell>
          <cell r="F17">
            <v>0</v>
          </cell>
          <cell r="G17">
            <v>0</v>
          </cell>
          <cell r="I17" t="e">
            <v>#N/A</v>
          </cell>
        </row>
        <row r="18">
          <cell r="E18" t="e">
            <v>#N/A</v>
          </cell>
          <cell r="F18">
            <v>0</v>
          </cell>
          <cell r="G18">
            <v>0</v>
          </cell>
          <cell r="I18" t="e">
            <v>#N/A</v>
          </cell>
        </row>
        <row r="19">
          <cell r="E19" t="e">
            <v>#N/A</v>
          </cell>
          <cell r="F19">
            <v>0</v>
          </cell>
          <cell r="G19">
            <v>0</v>
          </cell>
          <cell r="I19" t="e">
            <v>#N/A</v>
          </cell>
        </row>
        <row r="22">
          <cell r="F22">
            <v>0</v>
          </cell>
          <cell r="G22">
            <v>0</v>
          </cell>
        </row>
        <row r="23">
          <cell r="F23">
            <v>0</v>
          </cell>
          <cell r="G23">
            <v>0</v>
          </cell>
        </row>
        <row r="26">
          <cell r="E26" t="e">
            <v>#N/A</v>
          </cell>
          <cell r="F26">
            <v>0</v>
          </cell>
          <cell r="G26">
            <v>0</v>
          </cell>
          <cell r="I26" t="e">
            <v>#N/A</v>
          </cell>
        </row>
        <row r="27">
          <cell r="E27" t="e">
            <v>#N/A</v>
          </cell>
          <cell r="F27">
            <v>0</v>
          </cell>
          <cell r="G27">
            <v>0</v>
          </cell>
          <cell r="I27" t="e">
            <v>#N/A</v>
          </cell>
        </row>
        <row r="28">
          <cell r="E28" t="e">
            <v>#N/A</v>
          </cell>
          <cell r="I28" t="e">
            <v>#N/A</v>
          </cell>
        </row>
        <row r="29">
          <cell r="E29" t="e">
            <v>#N/A</v>
          </cell>
          <cell r="I29" t="e">
            <v>#N/A</v>
          </cell>
        </row>
        <row r="30">
          <cell r="E30" t="e">
            <v>#N/A</v>
          </cell>
          <cell r="I30" t="e">
            <v>#N/A</v>
          </cell>
        </row>
        <row r="31">
          <cell r="E31" t="e">
            <v>#N/A</v>
          </cell>
          <cell r="I31" t="e">
            <v>#N/A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要項"/>
      <sheetName val="星取表"/>
      <sheetName val="新聞報告用紙"/>
      <sheetName val="データ"/>
      <sheetName val="結果報告用紙"/>
    </sheetNames>
    <sheetDataSet>
      <sheetData sheetId="0">
        <row r="57">
          <cell r="D57" t="str">
            <v>A1</v>
          </cell>
          <cell r="F57">
            <v>0</v>
          </cell>
          <cell r="H57">
            <v>0</v>
          </cell>
          <cell r="I57" t="str">
            <v>A2</v>
          </cell>
          <cell r="O57" t="str">
            <v>A2</v>
          </cell>
          <cell r="Q57">
            <v>0</v>
          </cell>
          <cell r="S57">
            <v>0</v>
          </cell>
          <cell r="T57" t="str">
            <v>A4</v>
          </cell>
        </row>
        <row r="58">
          <cell r="D58" t="str">
            <v>A3</v>
          </cell>
          <cell r="F58">
            <v>0</v>
          </cell>
          <cell r="H58">
            <v>0</v>
          </cell>
          <cell r="I58" t="str">
            <v>A4</v>
          </cell>
          <cell r="O58" t="str">
            <v>A3</v>
          </cell>
          <cell r="Q58">
            <v>0</v>
          </cell>
          <cell r="S58">
            <v>0</v>
          </cell>
          <cell r="T58" t="str">
            <v>A5</v>
          </cell>
        </row>
        <row r="59">
          <cell r="D59" t="str">
            <v>A1</v>
          </cell>
          <cell r="F59">
            <v>0</v>
          </cell>
          <cell r="H59">
            <v>0</v>
          </cell>
          <cell r="I59" t="str">
            <v>A5</v>
          </cell>
          <cell r="O59" t="str">
            <v>A1</v>
          </cell>
          <cell r="Q59">
            <v>0</v>
          </cell>
          <cell r="S59">
            <v>0</v>
          </cell>
          <cell r="T59" t="str">
            <v>A4</v>
          </cell>
        </row>
        <row r="60">
          <cell r="D60" t="str">
            <v>A2</v>
          </cell>
          <cell r="F60">
            <v>0</v>
          </cell>
          <cell r="H60">
            <v>0</v>
          </cell>
          <cell r="I60" t="str">
            <v>A3</v>
          </cell>
          <cell r="O60" t="str">
            <v>A2</v>
          </cell>
          <cell r="Q60">
            <v>0</v>
          </cell>
          <cell r="S60">
            <v>0</v>
          </cell>
          <cell r="T60" t="str">
            <v>A5</v>
          </cell>
        </row>
        <row r="61">
          <cell r="D61" t="str">
            <v>A4</v>
          </cell>
          <cell r="F61">
            <v>0</v>
          </cell>
          <cell r="H61">
            <v>0</v>
          </cell>
          <cell r="I61" t="str">
            <v>A5</v>
          </cell>
          <cell r="O61" t="str">
            <v>A1</v>
          </cell>
          <cell r="Q61">
            <v>0</v>
          </cell>
          <cell r="S61">
            <v>0</v>
          </cell>
          <cell r="T61" t="str">
            <v>A3</v>
          </cell>
        </row>
        <row r="65">
          <cell r="D65" t="str">
            <v>B1</v>
          </cell>
          <cell r="F65">
            <v>0</v>
          </cell>
          <cell r="H65">
            <v>0</v>
          </cell>
          <cell r="I65" t="str">
            <v>B2</v>
          </cell>
          <cell r="O65" t="str">
            <v>B1</v>
          </cell>
          <cell r="Q65">
            <v>0</v>
          </cell>
          <cell r="S65">
            <v>0</v>
          </cell>
          <cell r="T65" t="str">
            <v>B4</v>
          </cell>
        </row>
        <row r="66">
          <cell r="D66" t="str">
            <v>B3</v>
          </cell>
          <cell r="F66">
            <v>0</v>
          </cell>
          <cell r="H66">
            <v>0</v>
          </cell>
          <cell r="I66" t="str">
            <v>B4</v>
          </cell>
          <cell r="O66" t="str">
            <v>B2</v>
          </cell>
          <cell r="Q66">
            <v>0</v>
          </cell>
          <cell r="S66">
            <v>0</v>
          </cell>
          <cell r="T66" t="str">
            <v>B3</v>
          </cell>
        </row>
        <row r="67">
          <cell r="D67" t="str">
            <v>B1</v>
          </cell>
          <cell r="F67">
            <v>0</v>
          </cell>
          <cell r="H67">
            <v>0</v>
          </cell>
          <cell r="I67" t="str">
            <v>B3</v>
          </cell>
        </row>
        <row r="68">
          <cell r="D68" t="str">
            <v>B2</v>
          </cell>
          <cell r="F68">
            <v>0</v>
          </cell>
          <cell r="H68">
            <v>0</v>
          </cell>
          <cell r="I68" t="str">
            <v>B4</v>
          </cell>
        </row>
        <row r="72">
          <cell r="D72" t="str">
            <v>C1</v>
          </cell>
          <cell r="F72">
            <v>0</v>
          </cell>
          <cell r="H72">
            <v>0</v>
          </cell>
          <cell r="I72" t="str">
            <v>C2</v>
          </cell>
          <cell r="O72" t="str">
            <v>C1</v>
          </cell>
          <cell r="Q72">
            <v>0</v>
          </cell>
          <cell r="S72">
            <v>0</v>
          </cell>
          <cell r="T72" t="str">
            <v>C4</v>
          </cell>
        </row>
        <row r="73">
          <cell r="D73" t="str">
            <v>C3</v>
          </cell>
          <cell r="F73">
            <v>0</v>
          </cell>
          <cell r="H73">
            <v>0</v>
          </cell>
          <cell r="I73" t="str">
            <v>C4</v>
          </cell>
          <cell r="O73" t="str">
            <v>C2</v>
          </cell>
          <cell r="Q73">
            <v>0</v>
          </cell>
          <cell r="S73">
            <v>0</v>
          </cell>
          <cell r="T73" t="str">
            <v>C3</v>
          </cell>
        </row>
        <row r="74">
          <cell r="D74" t="str">
            <v>C1</v>
          </cell>
          <cell r="F74">
            <v>0</v>
          </cell>
          <cell r="H74">
            <v>0</v>
          </cell>
          <cell r="I74" t="str">
            <v>C3</v>
          </cell>
        </row>
        <row r="75">
          <cell r="D75" t="str">
            <v>C2</v>
          </cell>
          <cell r="F75">
            <v>0</v>
          </cell>
          <cell r="H75">
            <v>0</v>
          </cell>
          <cell r="I75" t="str">
            <v>C4</v>
          </cell>
        </row>
        <row r="90">
          <cell r="E90" t="str">
            <v>Ｂ２位</v>
          </cell>
          <cell r="J90">
            <v>0</v>
          </cell>
          <cell r="L90">
            <v>0</v>
          </cell>
          <cell r="M90" t="str">
            <v>Ａ１位</v>
          </cell>
        </row>
        <row r="91">
          <cell r="E91" t="str">
            <v>Ａ２位</v>
          </cell>
          <cell r="J91">
            <v>0</v>
          </cell>
          <cell r="L91">
            <v>0</v>
          </cell>
          <cell r="M91" t="str">
            <v>Ｃ２位</v>
          </cell>
        </row>
        <row r="92">
          <cell r="E92" t="str">
            <v>Ｂ２位</v>
          </cell>
          <cell r="J92">
            <v>0</v>
          </cell>
          <cell r="L92">
            <v>0</v>
          </cell>
          <cell r="M92" t="str">
            <v>Ｃ１位</v>
          </cell>
        </row>
        <row r="93">
          <cell r="E93" t="str">
            <v>Ａ２位</v>
          </cell>
          <cell r="J93">
            <v>0</v>
          </cell>
          <cell r="L93">
            <v>0</v>
          </cell>
          <cell r="M93" t="str">
            <v>Ｂ１位</v>
          </cell>
        </row>
        <row r="94">
          <cell r="E94" t="str">
            <v>Ａ１位</v>
          </cell>
          <cell r="J94">
            <v>0</v>
          </cell>
          <cell r="L94">
            <v>0</v>
          </cell>
          <cell r="M94" t="str">
            <v>Ｃ１位</v>
          </cell>
        </row>
        <row r="95">
          <cell r="E95" t="str">
            <v>Ｃ２位</v>
          </cell>
          <cell r="J95">
            <v>0</v>
          </cell>
          <cell r="L95">
            <v>0</v>
          </cell>
          <cell r="M95" t="str">
            <v>Ｂ１位</v>
          </cell>
        </row>
        <row r="101">
          <cell r="B101" t="str">
            <v>D1位</v>
          </cell>
          <cell r="E101">
            <v>0</v>
          </cell>
          <cell r="J101">
            <v>0</v>
          </cell>
          <cell r="K101">
            <v>0</v>
          </cell>
          <cell r="L101" t="str">
            <v>E1位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&#25658;&#24111;&#12450;&#12489;&#12524;&#12473;milanista1226@gmail.com" TargetMode="External"/><Relationship Id="rId1" Type="http://schemas.openxmlformats.org/officeDocument/2006/relationships/hyperlink" Target="mailto:&#12469;&#12524;&#12472;&#12458;&#20013;&#12450;&#12489;&#12524;&#12473;takeshi.hasegawa@g.ssalesio.ac.jp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48"/>
  <sheetViews>
    <sheetView tabSelected="1" view="pageBreakPreview" topLeftCell="A19" zoomScale="160" zoomScaleSheetLayoutView="160" workbookViewId="0">
      <selection activeCell="W65" sqref="W65"/>
    </sheetView>
  </sheetViews>
  <sheetFormatPr defaultColWidth="9" defaultRowHeight="13.5" x14ac:dyDescent="0.15"/>
  <cols>
    <col min="1" max="5" width="4.625" style="165" customWidth="1"/>
    <col min="6" max="6" width="2.125" style="165" customWidth="1"/>
    <col min="7" max="7" width="1.625" style="165" customWidth="1"/>
    <col min="8" max="8" width="2.125" style="165" customWidth="1"/>
    <col min="9" max="15" width="4.625" style="165" customWidth="1"/>
    <col min="16" max="16" width="5.25" style="165" customWidth="1"/>
    <col min="17" max="17" width="2.125" style="165" customWidth="1"/>
    <col min="18" max="18" width="1.625" style="165" customWidth="1"/>
    <col min="19" max="19" width="2.125" style="165" customWidth="1"/>
    <col min="20" max="28" width="4.625" style="165" customWidth="1"/>
    <col min="29" max="16384" width="9" style="165"/>
  </cols>
  <sheetData>
    <row r="1" spans="1:26" s="161" customFormat="1" ht="21.95" customHeight="1" x14ac:dyDescent="0.15">
      <c r="A1" s="263" t="s">
        <v>172</v>
      </c>
      <c r="B1" s="263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160"/>
    </row>
    <row r="2" spans="1:26" s="162" customFormat="1" ht="17.100000000000001" customHeight="1" x14ac:dyDescent="0.15"/>
    <row r="3" spans="1:26" s="162" customFormat="1" ht="17.100000000000001" customHeight="1" x14ac:dyDescent="0.15">
      <c r="B3" s="162" t="s">
        <v>50</v>
      </c>
    </row>
    <row r="4" spans="1:26" s="162" customFormat="1" ht="17.100000000000001" customHeight="1" x14ac:dyDescent="0.15">
      <c r="B4" s="162" t="s">
        <v>49</v>
      </c>
    </row>
    <row r="5" spans="1:26" s="162" customFormat="1" ht="17.100000000000001" customHeight="1" x14ac:dyDescent="0.15">
      <c r="B5" s="162" t="s">
        <v>0</v>
      </c>
    </row>
    <row r="6" spans="1:26" s="162" customFormat="1" ht="17.100000000000001" customHeight="1" x14ac:dyDescent="0.15">
      <c r="B6" s="162" t="s">
        <v>115</v>
      </c>
      <c r="C6" s="163" t="s">
        <v>117</v>
      </c>
      <c r="I6" s="164" t="s">
        <v>166</v>
      </c>
    </row>
    <row r="7" spans="1:26" s="162" customFormat="1" ht="17.100000000000001" customHeight="1" x14ac:dyDescent="0.15">
      <c r="C7" s="162" t="s">
        <v>118</v>
      </c>
      <c r="I7" s="164" t="s">
        <v>165</v>
      </c>
    </row>
    <row r="8" spans="1:26" s="162" customFormat="1" ht="17.100000000000001" customHeight="1" x14ac:dyDescent="0.15">
      <c r="I8" s="164"/>
    </row>
    <row r="9" spans="1:26" s="162" customFormat="1" ht="17.100000000000001" customHeight="1" x14ac:dyDescent="0.15">
      <c r="I9" s="165"/>
    </row>
    <row r="10" spans="1:26" s="162" customFormat="1" ht="17.100000000000001" customHeight="1" x14ac:dyDescent="0.15"/>
    <row r="11" spans="1:26" s="162" customFormat="1" ht="17.100000000000001" customHeight="1" x14ac:dyDescent="0.15">
      <c r="B11" s="162" t="s">
        <v>1</v>
      </c>
    </row>
    <row r="12" spans="1:26" s="162" customFormat="1" ht="17.100000000000001" customHeight="1" x14ac:dyDescent="0.15">
      <c r="C12" s="162" t="s">
        <v>162</v>
      </c>
    </row>
    <row r="13" spans="1:26" s="162" customFormat="1" ht="17.100000000000001" customHeight="1" x14ac:dyDescent="0.15"/>
    <row r="14" spans="1:26" s="162" customFormat="1" ht="17.100000000000001" customHeight="1" x14ac:dyDescent="0.15">
      <c r="C14" s="162" t="s">
        <v>2</v>
      </c>
    </row>
    <row r="15" spans="1:26" s="162" customFormat="1" ht="17.100000000000001" customHeight="1" x14ac:dyDescent="0.15">
      <c r="C15" s="162" t="s">
        <v>15</v>
      </c>
      <c r="K15" s="162" t="s">
        <v>145</v>
      </c>
    </row>
    <row r="16" spans="1:26" s="162" customFormat="1" ht="17.100000000000001" customHeight="1" x14ac:dyDescent="0.15">
      <c r="C16" s="162" t="s">
        <v>138</v>
      </c>
      <c r="K16" s="162" t="s">
        <v>125</v>
      </c>
    </row>
    <row r="17" spans="1:26" s="162" customFormat="1" ht="17.100000000000001" customHeight="1" x14ac:dyDescent="0.15"/>
    <row r="18" spans="1:26" s="162" customFormat="1" ht="17.100000000000001" customHeight="1" x14ac:dyDescent="0.15">
      <c r="C18" s="162" t="s">
        <v>3</v>
      </c>
    </row>
    <row r="19" spans="1:26" s="162" customFormat="1" ht="17.100000000000001" customHeight="1" x14ac:dyDescent="0.15">
      <c r="D19" s="268" t="s">
        <v>23</v>
      </c>
      <c r="E19" s="268"/>
      <c r="F19" s="268"/>
      <c r="G19" s="268"/>
      <c r="H19" s="268"/>
      <c r="I19" s="268"/>
      <c r="J19" s="268"/>
      <c r="K19" s="268"/>
      <c r="L19" s="268"/>
      <c r="M19" s="268"/>
      <c r="N19" s="268"/>
      <c r="O19" s="268"/>
      <c r="P19" s="268"/>
      <c r="Q19" s="268"/>
      <c r="R19" s="268"/>
      <c r="S19" s="268"/>
      <c r="T19" s="268"/>
      <c r="U19" s="268"/>
      <c r="V19" s="268"/>
      <c r="W19" s="268"/>
    </row>
    <row r="20" spans="1:26" s="162" customFormat="1" ht="17.100000000000001" customHeight="1" x14ac:dyDescent="0.15">
      <c r="C20" s="166"/>
      <c r="D20" s="268"/>
      <c r="E20" s="268"/>
      <c r="F20" s="268"/>
      <c r="G20" s="268"/>
      <c r="H20" s="268"/>
      <c r="I20" s="268"/>
      <c r="J20" s="268"/>
      <c r="K20" s="268"/>
      <c r="L20" s="268"/>
      <c r="M20" s="268"/>
      <c r="N20" s="268"/>
      <c r="O20" s="268"/>
      <c r="P20" s="268"/>
      <c r="Q20" s="268"/>
      <c r="R20" s="268"/>
      <c r="S20" s="268"/>
      <c r="T20" s="268"/>
      <c r="U20" s="268"/>
      <c r="V20" s="268"/>
      <c r="W20" s="268"/>
    </row>
    <row r="21" spans="1:26" s="162" customFormat="1" ht="17.100000000000001" customHeight="1" x14ac:dyDescent="0.15">
      <c r="C21" s="166"/>
      <c r="D21" s="268"/>
      <c r="E21" s="268"/>
      <c r="F21" s="268"/>
      <c r="G21" s="268"/>
      <c r="H21" s="268"/>
      <c r="I21" s="268"/>
      <c r="J21" s="268"/>
      <c r="K21" s="268"/>
      <c r="L21" s="268"/>
      <c r="M21" s="268"/>
      <c r="N21" s="268"/>
      <c r="O21" s="268"/>
      <c r="P21" s="268"/>
      <c r="Q21" s="268"/>
      <c r="R21" s="268"/>
      <c r="S21" s="268"/>
      <c r="T21" s="268"/>
      <c r="U21" s="268"/>
      <c r="V21" s="268"/>
      <c r="W21" s="268"/>
    </row>
    <row r="22" spans="1:26" s="162" customFormat="1" ht="17.100000000000001" customHeight="1" x14ac:dyDescent="0.15">
      <c r="C22" s="162" t="s">
        <v>16</v>
      </c>
      <c r="I22" s="162" t="s">
        <v>112</v>
      </c>
    </row>
    <row r="23" spans="1:26" s="162" customFormat="1" ht="17.100000000000001" customHeight="1" x14ac:dyDescent="0.15">
      <c r="B23" s="166"/>
      <c r="I23" s="162" t="s">
        <v>113</v>
      </c>
      <c r="X23" s="166"/>
      <c r="Y23" s="166"/>
      <c r="Z23" s="166"/>
    </row>
    <row r="24" spans="1:26" s="162" customFormat="1" ht="17.100000000000001" customHeight="1" x14ac:dyDescent="0.15">
      <c r="A24" s="166"/>
      <c r="B24" s="166"/>
      <c r="I24" s="162" t="s">
        <v>114</v>
      </c>
      <c r="X24" s="166"/>
      <c r="Y24" s="166"/>
      <c r="Z24" s="166"/>
    </row>
    <row r="25" spans="1:26" s="162" customFormat="1" ht="17.100000000000001" customHeight="1" x14ac:dyDescent="0.15">
      <c r="C25" s="166"/>
      <c r="D25" s="167"/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</row>
    <row r="26" spans="1:26" s="162" customFormat="1" ht="17.100000000000001" customHeight="1" x14ac:dyDescent="0.15">
      <c r="C26" s="162" t="s">
        <v>4</v>
      </c>
    </row>
    <row r="27" spans="1:26" s="162" customFormat="1" ht="17.100000000000001" customHeight="1" x14ac:dyDescent="0.15">
      <c r="C27" s="162" t="s">
        <v>116</v>
      </c>
    </row>
    <row r="28" spans="1:26" s="162" customFormat="1" ht="17.100000000000001" customHeight="1" x14ac:dyDescent="0.15">
      <c r="C28" s="162" t="s">
        <v>5</v>
      </c>
    </row>
    <row r="29" spans="1:26" s="162" customFormat="1" ht="17.100000000000001" customHeight="1" x14ac:dyDescent="0.15">
      <c r="C29" s="162" t="s">
        <v>6</v>
      </c>
    </row>
    <row r="30" spans="1:26" s="162" customFormat="1" ht="17.100000000000001" customHeight="1" x14ac:dyDescent="0.15">
      <c r="C30" s="162" t="s">
        <v>7</v>
      </c>
    </row>
    <row r="31" spans="1:26" s="162" customFormat="1" ht="17.100000000000001" customHeight="1" x14ac:dyDescent="0.15">
      <c r="C31" s="162" t="s">
        <v>8</v>
      </c>
    </row>
    <row r="32" spans="1:26" s="162" customFormat="1" ht="17.100000000000001" customHeight="1" x14ac:dyDescent="0.15">
      <c r="C32" s="162" t="s">
        <v>9</v>
      </c>
    </row>
    <row r="33" spans="1:25" s="162" customFormat="1" ht="17.100000000000001" customHeight="1" x14ac:dyDescent="0.15"/>
    <row r="34" spans="1:25" s="162" customFormat="1" ht="17.100000000000001" customHeight="1" x14ac:dyDescent="0.15"/>
    <row r="35" spans="1:25" s="162" customFormat="1" ht="17.100000000000001" customHeight="1" x14ac:dyDescent="0.15">
      <c r="B35" s="162" t="s">
        <v>10</v>
      </c>
      <c r="I35" s="168"/>
      <c r="U35" s="168"/>
    </row>
    <row r="36" spans="1:25" s="162" customFormat="1" ht="17.100000000000001" customHeight="1" thickBot="1" x14ac:dyDescent="0.2">
      <c r="B36" s="162" t="s">
        <v>119</v>
      </c>
      <c r="D36" s="168"/>
      <c r="I36" s="168"/>
      <c r="T36" s="168"/>
      <c r="U36" s="168"/>
    </row>
    <row r="37" spans="1:25" s="162" customFormat="1" ht="24.95" customHeight="1" thickBot="1" x14ac:dyDescent="0.2">
      <c r="A37" s="168"/>
      <c r="B37" s="243"/>
      <c r="C37" s="243"/>
      <c r="D37" s="169"/>
      <c r="E37" s="169"/>
      <c r="F37" s="169"/>
      <c r="G37" s="169"/>
      <c r="H37" s="169"/>
      <c r="I37" s="249"/>
      <c r="J37" s="269"/>
      <c r="K37" s="249" t="s">
        <v>121</v>
      </c>
      <c r="L37" s="250"/>
      <c r="M37" s="251"/>
      <c r="N37" s="249" t="s">
        <v>122</v>
      </c>
      <c r="O37" s="250"/>
      <c r="P37" s="251"/>
      <c r="Q37" s="169"/>
      <c r="R37" s="169"/>
      <c r="S37" s="169"/>
      <c r="T37" s="169"/>
      <c r="U37" s="169"/>
      <c r="V37" s="169"/>
    </row>
    <row r="38" spans="1:25" s="162" customFormat="1" ht="24.95" customHeight="1" x14ac:dyDescent="0.15">
      <c r="A38" s="168"/>
      <c r="B38" s="243"/>
      <c r="C38" s="243"/>
      <c r="D38" s="169"/>
      <c r="E38" s="169"/>
      <c r="F38" s="170"/>
      <c r="G38" s="170"/>
      <c r="H38" s="170"/>
      <c r="I38" s="240">
        <v>1</v>
      </c>
      <c r="J38" s="242"/>
      <c r="K38" s="230" t="s">
        <v>153</v>
      </c>
      <c r="L38" s="231"/>
      <c r="M38" s="232"/>
      <c r="N38" s="230" t="s">
        <v>156</v>
      </c>
      <c r="O38" s="231"/>
      <c r="P38" s="232"/>
      <c r="Q38" s="169"/>
      <c r="R38" s="169"/>
      <c r="S38" s="169"/>
      <c r="T38" s="169"/>
      <c r="U38" s="169"/>
      <c r="V38" s="169"/>
    </row>
    <row r="39" spans="1:25" s="162" customFormat="1" ht="24.95" customHeight="1" x14ac:dyDescent="0.15">
      <c r="A39" s="168"/>
      <c r="B39" s="243"/>
      <c r="C39" s="243"/>
      <c r="D39" s="169"/>
      <c r="E39" s="169"/>
      <c r="F39" s="170"/>
      <c r="G39" s="170"/>
      <c r="H39" s="170"/>
      <c r="I39" s="259">
        <v>2</v>
      </c>
      <c r="J39" s="260"/>
      <c r="K39" s="233" t="s">
        <v>105</v>
      </c>
      <c r="L39" s="234"/>
      <c r="M39" s="235"/>
      <c r="N39" s="233" t="s">
        <v>157</v>
      </c>
      <c r="O39" s="234"/>
      <c r="P39" s="235"/>
      <c r="Q39" s="169"/>
      <c r="R39" s="169"/>
      <c r="S39" s="169"/>
      <c r="T39" s="169"/>
      <c r="U39" s="169"/>
      <c r="V39" s="169"/>
      <c r="W39" s="168"/>
    </row>
    <row r="40" spans="1:25" s="162" customFormat="1" ht="24.95" customHeight="1" x14ac:dyDescent="0.15">
      <c r="A40" s="168"/>
      <c r="B40" s="243"/>
      <c r="C40" s="256"/>
      <c r="D40" s="169"/>
      <c r="E40" s="169"/>
      <c r="F40" s="170"/>
      <c r="G40" s="170"/>
      <c r="H40" s="170"/>
      <c r="I40" s="259">
        <v>3</v>
      </c>
      <c r="J40" s="260"/>
      <c r="K40" s="233" t="s">
        <v>154</v>
      </c>
      <c r="L40" s="234"/>
      <c r="M40" s="235"/>
      <c r="N40" s="233" t="s">
        <v>158</v>
      </c>
      <c r="O40" s="234"/>
      <c r="P40" s="235"/>
      <c r="Q40" s="170"/>
      <c r="R40" s="170"/>
      <c r="S40" s="170"/>
      <c r="T40" s="169"/>
      <c r="U40" s="169"/>
      <c r="V40" s="243"/>
      <c r="W40" s="243"/>
      <c r="X40" s="168"/>
    </row>
    <row r="41" spans="1:25" s="162" customFormat="1" ht="24.95" customHeight="1" x14ac:dyDescent="0.15">
      <c r="A41" s="168"/>
      <c r="B41" s="243"/>
      <c r="C41" s="243"/>
      <c r="D41" s="169"/>
      <c r="E41" s="169"/>
      <c r="F41" s="170"/>
      <c r="G41" s="170"/>
      <c r="H41" s="170"/>
      <c r="I41" s="259">
        <v>4</v>
      </c>
      <c r="J41" s="260"/>
      <c r="K41" s="233" t="s">
        <v>101</v>
      </c>
      <c r="L41" s="234"/>
      <c r="M41" s="235"/>
      <c r="N41" s="233" t="s">
        <v>159</v>
      </c>
      <c r="O41" s="234"/>
      <c r="P41" s="235"/>
      <c r="Q41" s="169"/>
      <c r="R41" s="169"/>
      <c r="S41" s="169"/>
      <c r="T41" s="169"/>
      <c r="U41" s="169"/>
      <c r="V41" s="169"/>
    </row>
    <row r="42" spans="1:25" s="162" customFormat="1" ht="24.95" customHeight="1" thickBot="1" x14ac:dyDescent="0.2">
      <c r="B42" s="169"/>
      <c r="C42" s="169"/>
      <c r="D42" s="169"/>
      <c r="E42" s="169"/>
      <c r="F42" s="170"/>
      <c r="G42" s="170"/>
      <c r="H42" s="170"/>
      <c r="I42" s="261">
        <v>5</v>
      </c>
      <c r="J42" s="262"/>
      <c r="K42" s="252" t="s">
        <v>155</v>
      </c>
      <c r="L42" s="253"/>
      <c r="M42" s="254"/>
      <c r="N42" s="252" t="s">
        <v>160</v>
      </c>
      <c r="O42" s="253"/>
      <c r="P42" s="254"/>
      <c r="Q42" s="169"/>
      <c r="R42" s="169"/>
      <c r="S42" s="169"/>
      <c r="T42" s="169"/>
      <c r="U42" s="169"/>
      <c r="V42" s="169"/>
    </row>
    <row r="43" spans="1:25" s="162" customFormat="1" ht="24.95" customHeight="1" x14ac:dyDescent="0.15">
      <c r="C43" s="169"/>
      <c r="D43" s="169"/>
      <c r="E43" s="169"/>
      <c r="F43" s="169"/>
      <c r="G43" s="169"/>
      <c r="H43" s="169"/>
      <c r="J43" s="169"/>
      <c r="K43" s="169"/>
      <c r="L43" s="169"/>
      <c r="M43" s="169"/>
      <c r="N43" s="169"/>
      <c r="O43" s="170"/>
      <c r="P43" s="169"/>
      <c r="Q43" s="169"/>
      <c r="R43" s="169"/>
      <c r="S43" s="169"/>
      <c r="T43" s="169"/>
      <c r="U43" s="169"/>
      <c r="V43" s="169"/>
    </row>
    <row r="44" spans="1:25" s="162" customFormat="1" ht="17.100000000000001" customHeight="1" thickBot="1" x14ac:dyDescent="0.2">
      <c r="T44" s="171"/>
      <c r="U44" s="171"/>
    </row>
    <row r="45" spans="1:25" s="162" customFormat="1" ht="20.100000000000001" customHeight="1" x14ac:dyDescent="0.15">
      <c r="B45" s="236" t="s">
        <v>19</v>
      </c>
      <c r="C45" s="237"/>
      <c r="D45" s="240" t="s">
        <v>167</v>
      </c>
      <c r="E45" s="241"/>
      <c r="F45" s="241"/>
      <c r="G45" s="241"/>
      <c r="H45" s="241"/>
      <c r="I45" s="241"/>
      <c r="J45" s="241"/>
      <c r="K45" s="241"/>
      <c r="L45" s="241"/>
      <c r="M45" s="241"/>
      <c r="N45" s="242"/>
      <c r="O45" s="240" t="s">
        <v>168</v>
      </c>
      <c r="P45" s="241"/>
      <c r="Q45" s="241"/>
      <c r="R45" s="241"/>
      <c r="S45" s="241"/>
      <c r="T45" s="241"/>
      <c r="U45" s="241"/>
      <c r="V45" s="241"/>
      <c r="W45" s="241"/>
      <c r="X45" s="241"/>
      <c r="Y45" s="242"/>
    </row>
    <row r="46" spans="1:25" s="162" customFormat="1" ht="20.100000000000001" customHeight="1" thickBot="1" x14ac:dyDescent="0.2">
      <c r="B46" s="238"/>
      <c r="C46" s="239"/>
      <c r="D46" s="264" t="s">
        <v>13</v>
      </c>
      <c r="E46" s="265"/>
      <c r="F46" s="265"/>
      <c r="G46" s="265"/>
      <c r="H46" s="265"/>
      <c r="I46" s="265"/>
      <c r="J46" s="265"/>
      <c r="K46" s="265" t="s">
        <v>14</v>
      </c>
      <c r="L46" s="265"/>
      <c r="M46" s="265"/>
      <c r="N46" s="266"/>
      <c r="O46" s="267" t="s">
        <v>13</v>
      </c>
      <c r="P46" s="265"/>
      <c r="Q46" s="265"/>
      <c r="R46" s="265"/>
      <c r="S46" s="265"/>
      <c r="T46" s="265"/>
      <c r="U46" s="265"/>
      <c r="V46" s="265" t="s">
        <v>14</v>
      </c>
      <c r="W46" s="265"/>
      <c r="X46" s="265"/>
      <c r="Y46" s="266"/>
    </row>
    <row r="47" spans="1:25" s="162" customFormat="1" ht="26.1" customHeight="1" x14ac:dyDescent="0.15">
      <c r="B47" s="219">
        <v>0.375</v>
      </c>
      <c r="C47" s="220"/>
      <c r="D47" s="245" t="s">
        <v>161</v>
      </c>
      <c r="E47" s="245"/>
      <c r="F47" s="172">
        <v>3</v>
      </c>
      <c r="G47" s="172" t="s">
        <v>144</v>
      </c>
      <c r="H47" s="172">
        <v>0</v>
      </c>
      <c r="I47" s="224" t="s">
        <v>105</v>
      </c>
      <c r="J47" s="225"/>
      <c r="K47" s="223" t="s">
        <v>154</v>
      </c>
      <c r="L47" s="223"/>
      <c r="M47" s="223" t="s">
        <v>101</v>
      </c>
      <c r="N47" s="244"/>
      <c r="O47" s="245" t="s">
        <v>155</v>
      </c>
      <c r="P47" s="245"/>
      <c r="Q47" s="172">
        <v>6</v>
      </c>
      <c r="R47" s="172" t="s">
        <v>24</v>
      </c>
      <c r="S47" s="172">
        <v>0</v>
      </c>
      <c r="T47" s="224" t="s">
        <v>105</v>
      </c>
      <c r="U47" s="225"/>
      <c r="V47" s="223" t="s">
        <v>161</v>
      </c>
      <c r="W47" s="223"/>
      <c r="X47" s="223" t="s">
        <v>154</v>
      </c>
      <c r="Y47" s="244"/>
    </row>
    <row r="48" spans="1:25" s="162" customFormat="1" ht="26.1" customHeight="1" x14ac:dyDescent="0.15">
      <c r="B48" s="221">
        <v>0.4236111111111111</v>
      </c>
      <c r="C48" s="222"/>
      <c r="D48" s="223" t="s">
        <v>154</v>
      </c>
      <c r="E48" s="223"/>
      <c r="F48" s="174">
        <v>2</v>
      </c>
      <c r="G48" s="174" t="s">
        <v>24</v>
      </c>
      <c r="H48" s="174">
        <v>0</v>
      </c>
      <c r="I48" s="223" t="s">
        <v>101</v>
      </c>
      <c r="J48" s="244"/>
      <c r="K48" s="223" t="s">
        <v>155</v>
      </c>
      <c r="L48" s="223"/>
      <c r="M48" s="245" t="s">
        <v>161</v>
      </c>
      <c r="N48" s="246"/>
      <c r="O48" s="223" t="s">
        <v>161</v>
      </c>
      <c r="P48" s="223"/>
      <c r="Q48" s="174">
        <v>1</v>
      </c>
      <c r="R48" s="174" t="s">
        <v>24</v>
      </c>
      <c r="S48" s="174">
        <v>3</v>
      </c>
      <c r="T48" s="223" t="s">
        <v>154</v>
      </c>
      <c r="U48" s="244"/>
      <c r="V48" s="223" t="s">
        <v>105</v>
      </c>
      <c r="W48" s="223"/>
      <c r="X48" s="223" t="s">
        <v>101</v>
      </c>
      <c r="Y48" s="244"/>
    </row>
    <row r="49" spans="1:25" s="162" customFormat="1" ht="26.1" customHeight="1" x14ac:dyDescent="0.15">
      <c r="B49" s="219">
        <v>0.4861111111111111</v>
      </c>
      <c r="C49" s="220"/>
      <c r="D49" s="223" t="s">
        <v>155</v>
      </c>
      <c r="E49" s="223"/>
      <c r="F49" s="172">
        <v>4</v>
      </c>
      <c r="G49" s="172" t="s">
        <v>18</v>
      </c>
      <c r="H49" s="172">
        <v>0</v>
      </c>
      <c r="I49" s="245" t="s">
        <v>161</v>
      </c>
      <c r="J49" s="246"/>
      <c r="K49" s="223" t="s">
        <v>105</v>
      </c>
      <c r="L49" s="223"/>
      <c r="M49" s="223" t="s">
        <v>154</v>
      </c>
      <c r="N49" s="244"/>
      <c r="O49" s="223" t="s">
        <v>105</v>
      </c>
      <c r="P49" s="223"/>
      <c r="Q49" s="172">
        <v>0</v>
      </c>
      <c r="R49" s="172" t="s">
        <v>18</v>
      </c>
      <c r="S49" s="172">
        <v>5</v>
      </c>
      <c r="T49" s="223" t="s">
        <v>101</v>
      </c>
      <c r="U49" s="244"/>
      <c r="V49" s="223" t="s">
        <v>154</v>
      </c>
      <c r="W49" s="223"/>
      <c r="X49" s="245" t="s">
        <v>155</v>
      </c>
      <c r="Y49" s="246"/>
    </row>
    <row r="50" spans="1:25" s="162" customFormat="1" ht="26.1" customHeight="1" x14ac:dyDescent="0.15">
      <c r="B50" s="221">
        <v>0.53472222222222221</v>
      </c>
      <c r="C50" s="222"/>
      <c r="D50" s="223" t="s">
        <v>105</v>
      </c>
      <c r="E50" s="223"/>
      <c r="F50" s="174">
        <v>0</v>
      </c>
      <c r="G50" s="174" t="s">
        <v>24</v>
      </c>
      <c r="H50" s="174">
        <v>1</v>
      </c>
      <c r="I50" s="223" t="s">
        <v>154</v>
      </c>
      <c r="J50" s="244"/>
      <c r="K50" s="223" t="s">
        <v>101</v>
      </c>
      <c r="L50" s="223"/>
      <c r="M50" s="223" t="s">
        <v>155</v>
      </c>
      <c r="N50" s="244"/>
      <c r="O50" s="223" t="s">
        <v>154</v>
      </c>
      <c r="P50" s="223"/>
      <c r="Q50" s="174">
        <v>0</v>
      </c>
      <c r="R50" s="174" t="s">
        <v>18</v>
      </c>
      <c r="S50" s="174">
        <v>6</v>
      </c>
      <c r="T50" s="245" t="s">
        <v>155</v>
      </c>
      <c r="U50" s="246"/>
      <c r="V50" s="223" t="s">
        <v>101</v>
      </c>
      <c r="W50" s="223"/>
      <c r="X50" s="223" t="s">
        <v>161</v>
      </c>
      <c r="Y50" s="244"/>
    </row>
    <row r="51" spans="1:25" s="162" customFormat="1" ht="26.1" customHeight="1" thickBot="1" x14ac:dyDescent="0.2">
      <c r="B51" s="226">
        <v>0.59722222222222221</v>
      </c>
      <c r="C51" s="227"/>
      <c r="D51" s="228" t="s">
        <v>101</v>
      </c>
      <c r="E51" s="229"/>
      <c r="F51" s="172">
        <v>1</v>
      </c>
      <c r="G51" s="172" t="s">
        <v>24</v>
      </c>
      <c r="H51" s="172">
        <v>1</v>
      </c>
      <c r="I51" s="247" t="s">
        <v>155</v>
      </c>
      <c r="J51" s="248"/>
      <c r="K51" s="247" t="s">
        <v>161</v>
      </c>
      <c r="L51" s="247"/>
      <c r="M51" s="247" t="s">
        <v>105</v>
      </c>
      <c r="N51" s="248"/>
      <c r="O51" s="247" t="s">
        <v>101</v>
      </c>
      <c r="P51" s="247"/>
      <c r="Q51" s="175">
        <v>1</v>
      </c>
      <c r="R51" s="175" t="s">
        <v>18</v>
      </c>
      <c r="S51" s="176">
        <v>0</v>
      </c>
      <c r="T51" s="247" t="s">
        <v>161</v>
      </c>
      <c r="U51" s="248"/>
      <c r="V51" s="270" t="s">
        <v>155</v>
      </c>
      <c r="W51" s="270"/>
      <c r="X51" s="247" t="s">
        <v>105</v>
      </c>
      <c r="Y51" s="248"/>
    </row>
    <row r="52" spans="1:25" s="162" customFormat="1" ht="17.100000000000001" customHeight="1" thickBot="1" x14ac:dyDescent="0.2">
      <c r="B52" s="177"/>
      <c r="D52" s="171"/>
      <c r="E52" s="178"/>
      <c r="F52" s="178"/>
      <c r="G52" s="178"/>
      <c r="H52" s="178"/>
      <c r="I52" s="178"/>
      <c r="J52" s="178"/>
      <c r="K52" s="179"/>
      <c r="L52" s="179"/>
      <c r="M52" s="180"/>
      <c r="N52" s="180"/>
      <c r="O52" s="179"/>
      <c r="P52" s="179"/>
      <c r="Q52" s="178"/>
      <c r="R52" s="178"/>
      <c r="S52" s="178"/>
      <c r="T52" s="179"/>
      <c r="U52" s="179"/>
      <c r="V52" s="179"/>
      <c r="W52" s="179"/>
      <c r="X52" s="179"/>
      <c r="Y52" s="179"/>
    </row>
    <row r="53" spans="1:25" s="162" customFormat="1" ht="20.100000000000001" customHeight="1" x14ac:dyDescent="0.15">
      <c r="B53" s="236" t="s">
        <v>20</v>
      </c>
      <c r="C53" s="237"/>
      <c r="D53" s="240" t="s">
        <v>169</v>
      </c>
      <c r="E53" s="241"/>
      <c r="F53" s="241"/>
      <c r="G53" s="241"/>
      <c r="H53" s="241"/>
      <c r="I53" s="241"/>
      <c r="J53" s="241"/>
      <c r="K53" s="241"/>
      <c r="L53" s="241"/>
      <c r="M53" s="241"/>
      <c r="N53" s="242"/>
      <c r="O53" s="241" t="s">
        <v>170</v>
      </c>
      <c r="P53" s="241"/>
      <c r="Q53" s="241"/>
      <c r="R53" s="241"/>
      <c r="S53" s="241"/>
      <c r="T53" s="241"/>
      <c r="U53" s="241"/>
      <c r="V53" s="241"/>
      <c r="W53" s="241"/>
      <c r="X53" s="241"/>
      <c r="Y53" s="242"/>
    </row>
    <row r="54" spans="1:25" s="162" customFormat="1" ht="20.100000000000001" customHeight="1" thickBot="1" x14ac:dyDescent="0.2">
      <c r="B54" s="238"/>
      <c r="C54" s="239"/>
      <c r="D54" s="264" t="s">
        <v>13</v>
      </c>
      <c r="E54" s="265"/>
      <c r="F54" s="265"/>
      <c r="G54" s="265"/>
      <c r="H54" s="265"/>
      <c r="I54" s="265"/>
      <c r="J54" s="265"/>
      <c r="K54" s="265" t="s">
        <v>14</v>
      </c>
      <c r="L54" s="265"/>
      <c r="M54" s="265"/>
      <c r="N54" s="266"/>
      <c r="O54" s="267" t="s">
        <v>13</v>
      </c>
      <c r="P54" s="265"/>
      <c r="Q54" s="265"/>
      <c r="R54" s="265"/>
      <c r="S54" s="265"/>
      <c r="T54" s="265"/>
      <c r="U54" s="265"/>
      <c r="V54" s="265" t="s">
        <v>14</v>
      </c>
      <c r="W54" s="265"/>
      <c r="X54" s="265"/>
      <c r="Y54" s="266"/>
    </row>
    <row r="55" spans="1:25" ht="26.1" customHeight="1" x14ac:dyDescent="0.15">
      <c r="B55" s="219">
        <v>0.375</v>
      </c>
      <c r="C55" s="220"/>
      <c r="D55" s="273" t="s">
        <v>156</v>
      </c>
      <c r="E55" s="257"/>
      <c r="F55" s="181">
        <v>3</v>
      </c>
      <c r="G55" s="181" t="s">
        <v>123</v>
      </c>
      <c r="H55" s="181">
        <v>1</v>
      </c>
      <c r="I55" s="257" t="s">
        <v>157</v>
      </c>
      <c r="J55" s="258"/>
      <c r="K55" s="223" t="s">
        <v>158</v>
      </c>
      <c r="L55" s="223"/>
      <c r="M55" s="223" t="s">
        <v>163</v>
      </c>
      <c r="N55" s="244"/>
      <c r="O55" s="245" t="s">
        <v>160</v>
      </c>
      <c r="P55" s="245"/>
      <c r="Q55" s="182">
        <v>3</v>
      </c>
      <c r="R55" s="172" t="s">
        <v>123</v>
      </c>
      <c r="S55" s="182">
        <v>2</v>
      </c>
      <c r="T55" s="224" t="s">
        <v>157</v>
      </c>
      <c r="U55" s="225"/>
      <c r="V55" s="257" t="s">
        <v>156</v>
      </c>
      <c r="W55" s="257"/>
      <c r="X55" s="223" t="s">
        <v>158</v>
      </c>
      <c r="Y55" s="244"/>
    </row>
    <row r="56" spans="1:25" ht="26.1" customHeight="1" x14ac:dyDescent="0.15">
      <c r="B56" s="221">
        <v>0.4236111111111111</v>
      </c>
      <c r="C56" s="222"/>
      <c r="D56" s="271" t="s">
        <v>158</v>
      </c>
      <c r="E56" s="223"/>
      <c r="F56" s="174">
        <v>0</v>
      </c>
      <c r="G56" s="174" t="s">
        <v>123</v>
      </c>
      <c r="H56" s="174">
        <v>1</v>
      </c>
      <c r="I56" s="223" t="s">
        <v>164</v>
      </c>
      <c r="J56" s="244"/>
      <c r="K56" s="271" t="s">
        <v>160</v>
      </c>
      <c r="L56" s="223"/>
      <c r="M56" s="245" t="s">
        <v>156</v>
      </c>
      <c r="N56" s="246"/>
      <c r="O56" s="271" t="s">
        <v>156</v>
      </c>
      <c r="P56" s="223"/>
      <c r="Q56" s="183">
        <v>2</v>
      </c>
      <c r="R56" s="174" t="s">
        <v>123</v>
      </c>
      <c r="S56" s="183">
        <v>0</v>
      </c>
      <c r="T56" s="223" t="s">
        <v>158</v>
      </c>
      <c r="U56" s="244"/>
      <c r="V56" s="271" t="s">
        <v>157</v>
      </c>
      <c r="W56" s="223"/>
      <c r="X56" s="223" t="s">
        <v>163</v>
      </c>
      <c r="Y56" s="244"/>
    </row>
    <row r="57" spans="1:25" ht="26.1" customHeight="1" x14ac:dyDescent="0.15">
      <c r="B57" s="219">
        <v>0.4861111111111111</v>
      </c>
      <c r="C57" s="220"/>
      <c r="D57" s="271" t="s">
        <v>160</v>
      </c>
      <c r="E57" s="223"/>
      <c r="F57" s="172">
        <v>2</v>
      </c>
      <c r="G57" s="172" t="s">
        <v>123</v>
      </c>
      <c r="H57" s="172">
        <v>0</v>
      </c>
      <c r="I57" s="245" t="s">
        <v>156</v>
      </c>
      <c r="J57" s="246"/>
      <c r="K57" s="274" t="s">
        <v>157</v>
      </c>
      <c r="L57" s="275"/>
      <c r="M57" s="223" t="s">
        <v>158</v>
      </c>
      <c r="N57" s="244"/>
      <c r="O57" s="223" t="s">
        <v>157</v>
      </c>
      <c r="P57" s="223"/>
      <c r="Q57" s="172">
        <v>1</v>
      </c>
      <c r="R57" s="172" t="s">
        <v>123</v>
      </c>
      <c r="S57" s="183">
        <v>5</v>
      </c>
      <c r="T57" s="223" t="s">
        <v>164</v>
      </c>
      <c r="U57" s="244"/>
      <c r="V57" s="271" t="s">
        <v>158</v>
      </c>
      <c r="W57" s="223"/>
      <c r="X57" s="245" t="s">
        <v>160</v>
      </c>
      <c r="Y57" s="246"/>
    </row>
    <row r="58" spans="1:25" ht="26.1" customHeight="1" x14ac:dyDescent="0.15">
      <c r="B58" s="221">
        <v>0.53472222222222221</v>
      </c>
      <c r="C58" s="222"/>
      <c r="D58" s="278" t="s">
        <v>157</v>
      </c>
      <c r="E58" s="245"/>
      <c r="F58" s="174">
        <v>4</v>
      </c>
      <c r="G58" s="174" t="s">
        <v>123</v>
      </c>
      <c r="H58" s="174">
        <v>3</v>
      </c>
      <c r="I58" s="223" t="s">
        <v>158</v>
      </c>
      <c r="J58" s="244"/>
      <c r="K58" s="271" t="s">
        <v>164</v>
      </c>
      <c r="L58" s="223"/>
      <c r="M58" s="229" t="s">
        <v>160</v>
      </c>
      <c r="N58" s="272"/>
      <c r="O58" s="223" t="s">
        <v>158</v>
      </c>
      <c r="P58" s="223"/>
      <c r="Q58" s="174">
        <v>0</v>
      </c>
      <c r="R58" s="174" t="s">
        <v>123</v>
      </c>
      <c r="S58" s="174">
        <v>1</v>
      </c>
      <c r="T58" s="223" t="s">
        <v>160</v>
      </c>
      <c r="U58" s="244"/>
      <c r="V58" s="271" t="s">
        <v>163</v>
      </c>
      <c r="W58" s="223"/>
      <c r="X58" s="223" t="s">
        <v>156</v>
      </c>
      <c r="Y58" s="244"/>
    </row>
    <row r="59" spans="1:25" ht="26.1" customHeight="1" thickBot="1" x14ac:dyDescent="0.2">
      <c r="B59" s="226">
        <v>0.59722222222222221</v>
      </c>
      <c r="C59" s="227"/>
      <c r="D59" s="228" t="s">
        <v>164</v>
      </c>
      <c r="E59" s="247"/>
      <c r="F59" s="176">
        <v>0</v>
      </c>
      <c r="G59" s="176" t="s">
        <v>123</v>
      </c>
      <c r="H59" s="176">
        <v>4</v>
      </c>
      <c r="I59" s="247" t="s">
        <v>160</v>
      </c>
      <c r="J59" s="248"/>
      <c r="K59" s="270" t="s">
        <v>156</v>
      </c>
      <c r="L59" s="270"/>
      <c r="M59" s="247" t="s">
        <v>157</v>
      </c>
      <c r="N59" s="248"/>
      <c r="O59" s="247" t="s">
        <v>163</v>
      </c>
      <c r="P59" s="247"/>
      <c r="Q59" s="176">
        <v>1</v>
      </c>
      <c r="R59" s="176" t="s">
        <v>123</v>
      </c>
      <c r="S59" s="176">
        <v>0</v>
      </c>
      <c r="T59" s="270" t="s">
        <v>156</v>
      </c>
      <c r="U59" s="276"/>
      <c r="V59" s="277" t="s">
        <v>160</v>
      </c>
      <c r="W59" s="270"/>
      <c r="X59" s="247" t="s">
        <v>157</v>
      </c>
      <c r="Y59" s="248"/>
    </row>
    <row r="60" spans="1:25" ht="26.1" customHeight="1" x14ac:dyDescent="0.15">
      <c r="B60" s="177"/>
      <c r="C60" s="170"/>
      <c r="D60" s="184"/>
      <c r="E60" s="184"/>
      <c r="F60" s="185"/>
      <c r="G60" s="186"/>
      <c r="H60" s="185"/>
      <c r="I60" s="184"/>
      <c r="J60" s="184"/>
      <c r="K60" s="185"/>
      <c r="L60" s="185"/>
      <c r="M60" s="185"/>
      <c r="N60" s="185"/>
      <c r="O60" s="184"/>
      <c r="P60" s="184"/>
      <c r="Q60" s="185"/>
      <c r="R60" s="186"/>
      <c r="S60" s="185"/>
      <c r="T60" s="184"/>
      <c r="U60" s="184"/>
      <c r="V60" s="185"/>
      <c r="W60" s="185"/>
      <c r="X60" s="185"/>
      <c r="Y60" s="185"/>
    </row>
    <row r="61" spans="1:25" ht="17.100000000000001" customHeight="1" x14ac:dyDescent="0.15">
      <c r="B61" s="187" t="s">
        <v>124</v>
      </c>
      <c r="P61" s="188"/>
      <c r="U61" s="169"/>
      <c r="V61" s="169"/>
    </row>
    <row r="62" spans="1:25" ht="20.100000000000001" customHeight="1" x14ac:dyDescent="0.15">
      <c r="B62" s="189"/>
      <c r="C62" s="189"/>
      <c r="D62" s="190"/>
      <c r="E62" s="190"/>
      <c r="F62" s="190"/>
      <c r="G62" s="190"/>
      <c r="H62" s="190"/>
      <c r="I62" s="190"/>
      <c r="J62" s="190"/>
      <c r="K62" s="190"/>
      <c r="L62" s="190"/>
      <c r="M62" s="190"/>
      <c r="N62" s="190"/>
      <c r="O62" s="190"/>
      <c r="P62" s="190"/>
      <c r="Q62" s="190"/>
      <c r="R62" s="190"/>
      <c r="S62" s="190"/>
      <c r="T62" s="190"/>
      <c r="U62" s="190"/>
      <c r="V62" s="169"/>
      <c r="W62" s="169"/>
      <c r="X62" s="190"/>
      <c r="Y62" s="190"/>
    </row>
    <row r="63" spans="1:25" ht="20.100000000000001" customHeight="1" x14ac:dyDescent="0.15">
      <c r="A63" s="188"/>
      <c r="B63" s="189"/>
      <c r="C63" s="189"/>
      <c r="D63" s="169"/>
      <c r="E63" s="169"/>
      <c r="F63" s="169"/>
      <c r="G63" s="169"/>
      <c r="H63" s="169"/>
      <c r="I63" s="169"/>
      <c r="J63" s="169"/>
      <c r="K63" s="169"/>
      <c r="L63" s="169"/>
      <c r="M63" s="169"/>
      <c r="N63" s="169"/>
      <c r="O63" s="169"/>
      <c r="P63" s="169"/>
      <c r="Q63" s="169"/>
      <c r="R63" s="169"/>
      <c r="S63" s="169"/>
      <c r="T63" s="169"/>
      <c r="U63" s="169"/>
      <c r="V63" s="169"/>
      <c r="W63" s="169"/>
      <c r="X63" s="169"/>
      <c r="Y63" s="169"/>
    </row>
    <row r="64" spans="1:25" ht="26.1" customHeight="1" x14ac:dyDescent="0.15">
      <c r="B64" s="177"/>
      <c r="C64" s="170"/>
      <c r="D64" s="191"/>
      <c r="E64" s="191"/>
      <c r="F64" s="192"/>
      <c r="G64" s="173"/>
      <c r="H64" s="192"/>
      <c r="I64" s="191"/>
      <c r="J64" s="191"/>
      <c r="K64" s="192"/>
      <c r="L64" s="192"/>
      <c r="M64" s="192"/>
      <c r="N64" s="192"/>
      <c r="O64" s="191"/>
      <c r="P64" s="191"/>
      <c r="Q64" s="192"/>
      <c r="R64" s="173"/>
      <c r="S64" s="192"/>
      <c r="T64" s="191"/>
      <c r="U64" s="191"/>
      <c r="V64" s="192"/>
      <c r="W64" s="192"/>
      <c r="X64" s="192"/>
      <c r="Y64" s="192"/>
    </row>
    <row r="65" spans="1:25" ht="26.1" customHeight="1" thickBot="1" x14ac:dyDescent="0.2">
      <c r="A65" s="188"/>
      <c r="B65" s="177"/>
      <c r="C65" s="170"/>
      <c r="D65" s="191"/>
      <c r="E65" s="191"/>
      <c r="F65" s="192"/>
      <c r="G65" s="173"/>
      <c r="H65" s="192"/>
      <c r="I65" s="193"/>
      <c r="J65" s="169"/>
      <c r="K65" s="192"/>
      <c r="L65" s="192"/>
      <c r="M65" s="192"/>
      <c r="N65" s="192"/>
      <c r="O65" s="191"/>
      <c r="P65" s="194"/>
      <c r="Q65" s="195"/>
      <c r="R65" s="173"/>
      <c r="S65" s="192"/>
      <c r="T65" s="169"/>
      <c r="U65" s="169"/>
      <c r="V65" s="192"/>
      <c r="W65" s="192"/>
      <c r="X65" s="192"/>
      <c r="Y65" s="192"/>
    </row>
    <row r="66" spans="1:25" ht="26.1" customHeight="1" x14ac:dyDescent="0.15">
      <c r="A66" s="188"/>
      <c r="B66" s="177"/>
      <c r="C66" s="170"/>
      <c r="D66" s="190"/>
      <c r="E66" s="190"/>
      <c r="F66" s="190"/>
      <c r="G66" s="190"/>
      <c r="H66" s="190"/>
      <c r="I66" s="190"/>
      <c r="J66" s="190"/>
      <c r="K66" s="190"/>
      <c r="L66" s="190"/>
      <c r="M66" s="190"/>
      <c r="N66" s="190"/>
      <c r="O66" s="190"/>
      <c r="P66" s="190"/>
      <c r="Q66" s="190"/>
      <c r="R66" s="190"/>
      <c r="S66" s="190"/>
      <c r="T66" s="190"/>
      <c r="U66" s="190"/>
      <c r="V66" s="190"/>
      <c r="W66" s="190"/>
      <c r="X66" s="190"/>
      <c r="Y66" s="190"/>
    </row>
    <row r="67" spans="1:25" ht="26.1" customHeight="1" x14ac:dyDescent="0.15">
      <c r="B67" s="177"/>
      <c r="C67" s="170"/>
      <c r="D67" s="191"/>
      <c r="E67" s="191"/>
      <c r="F67" s="192"/>
      <c r="G67" s="173"/>
      <c r="H67" s="192"/>
      <c r="I67" s="191"/>
      <c r="J67" s="191"/>
      <c r="K67" s="192"/>
      <c r="L67" s="192"/>
      <c r="M67" s="192"/>
      <c r="N67" s="192"/>
      <c r="O67" s="191"/>
      <c r="P67" s="191"/>
      <c r="Q67" s="192"/>
      <c r="R67" s="173"/>
      <c r="S67" s="192"/>
      <c r="T67" s="169"/>
      <c r="U67" s="169"/>
      <c r="V67" s="192"/>
      <c r="W67" s="192"/>
      <c r="X67" s="192"/>
      <c r="Y67" s="192"/>
    </row>
    <row r="68" spans="1:25" ht="26.1" customHeight="1" x14ac:dyDescent="0.15">
      <c r="B68" s="177"/>
      <c r="C68" s="170"/>
      <c r="D68" s="191"/>
      <c r="E68" s="191"/>
      <c r="F68" s="192"/>
      <c r="G68" s="173"/>
      <c r="H68" s="192"/>
      <c r="I68" s="169"/>
      <c r="J68" s="169"/>
      <c r="K68" s="192"/>
      <c r="L68" s="192"/>
      <c r="M68" s="192"/>
      <c r="N68" s="192"/>
      <c r="O68" s="191"/>
      <c r="P68" s="191"/>
      <c r="Q68" s="192"/>
      <c r="R68" s="173"/>
      <c r="S68" s="192"/>
      <c r="T68" s="191"/>
      <c r="U68" s="191"/>
      <c r="V68" s="192"/>
      <c r="W68" s="192"/>
      <c r="X68" s="192"/>
      <c r="Y68" s="192"/>
    </row>
    <row r="69" spans="1:25" ht="17.100000000000001" customHeight="1" x14ac:dyDescent="0.15">
      <c r="B69" s="196"/>
      <c r="C69" s="196"/>
      <c r="D69" s="196"/>
      <c r="E69" s="196"/>
      <c r="F69" s="196"/>
      <c r="G69" s="196"/>
      <c r="H69" s="196"/>
      <c r="I69" s="196"/>
      <c r="J69" s="196"/>
      <c r="K69" s="196"/>
      <c r="L69" s="196"/>
      <c r="M69" s="196"/>
      <c r="N69" s="196"/>
      <c r="O69" s="196"/>
      <c r="P69" s="196"/>
      <c r="Q69" s="196"/>
      <c r="R69" s="196"/>
      <c r="S69" s="197"/>
      <c r="T69" s="196"/>
      <c r="U69" s="196"/>
      <c r="V69" s="196"/>
      <c r="W69" s="196"/>
      <c r="X69" s="196"/>
      <c r="Y69" s="196"/>
    </row>
    <row r="70" spans="1:25" ht="17.100000000000001" customHeight="1" x14ac:dyDescent="0.15">
      <c r="B70" s="218">
        <v>5</v>
      </c>
      <c r="C70" s="218"/>
      <c r="D70" s="198"/>
      <c r="E70" s="198"/>
      <c r="F70" s="198"/>
      <c r="G70" s="218" t="s">
        <v>173</v>
      </c>
      <c r="H70" s="218"/>
      <c r="I70" s="218"/>
      <c r="J70" s="198"/>
      <c r="K70" s="198"/>
      <c r="L70" s="198"/>
      <c r="M70" s="198"/>
      <c r="N70" s="198"/>
      <c r="O70" s="198"/>
      <c r="P70" s="218" t="s">
        <v>174</v>
      </c>
      <c r="Q70" s="218"/>
      <c r="R70" s="198"/>
      <c r="S70" s="198"/>
      <c r="T70" s="198"/>
      <c r="U70" s="198"/>
      <c r="V70" s="218" t="s">
        <v>175</v>
      </c>
      <c r="W70" s="218"/>
      <c r="X70" s="196"/>
      <c r="Y70" s="196"/>
    </row>
    <row r="71" spans="1:25" ht="24.95" customHeight="1" x14ac:dyDescent="0.15">
      <c r="B71" s="199" t="s">
        <v>171</v>
      </c>
      <c r="C71" s="200"/>
      <c r="E71" s="201"/>
      <c r="F71" s="201"/>
      <c r="G71" s="201"/>
      <c r="H71" s="201"/>
      <c r="I71" s="201"/>
      <c r="J71" s="201"/>
      <c r="K71" s="201"/>
      <c r="L71" s="201"/>
      <c r="M71" s="201"/>
      <c r="N71" s="201"/>
      <c r="O71" s="201"/>
      <c r="V71" s="188"/>
      <c r="W71" s="188"/>
      <c r="X71" s="188"/>
      <c r="Y71" s="188"/>
    </row>
    <row r="72" spans="1:25" ht="17.100000000000001" customHeight="1" x14ac:dyDescent="0.15"/>
    <row r="73" spans="1:25" ht="17.100000000000001" customHeight="1" x14ac:dyDescent="0.15">
      <c r="T73" s="255"/>
      <c r="U73" s="255"/>
      <c r="V73" s="255"/>
    </row>
    <row r="74" spans="1:25" ht="17.100000000000001" customHeight="1" x14ac:dyDescent="0.15">
      <c r="A74" s="162" t="s">
        <v>134</v>
      </c>
      <c r="D74" s="164" t="s">
        <v>135</v>
      </c>
    </row>
    <row r="75" spans="1:25" ht="17.100000000000001" customHeight="1" x14ac:dyDescent="0.15">
      <c r="D75" s="164" t="s">
        <v>146</v>
      </c>
    </row>
    <row r="76" spans="1:25" ht="17.100000000000001" customHeight="1" x14ac:dyDescent="0.15">
      <c r="D76" s="164" t="s">
        <v>137</v>
      </c>
    </row>
    <row r="77" spans="1:25" ht="17.100000000000001" customHeight="1" x14ac:dyDescent="0.15">
      <c r="D77" s="164" t="s">
        <v>136</v>
      </c>
    </row>
    <row r="78" spans="1:25" ht="17.100000000000001" customHeight="1" x14ac:dyDescent="0.15">
      <c r="D78" s="164" t="s">
        <v>133</v>
      </c>
    </row>
    <row r="79" spans="1:25" ht="17.100000000000001" customHeight="1" x14ac:dyDescent="0.15">
      <c r="D79" s="164" t="s">
        <v>132</v>
      </c>
    </row>
    <row r="80" spans="1:25" ht="17.100000000000001" customHeight="1" thickBot="1" x14ac:dyDescent="0.2"/>
    <row r="81" spans="1:24" ht="17.100000000000001" customHeight="1" x14ac:dyDescent="0.15">
      <c r="A81" s="202" t="s">
        <v>143</v>
      </c>
      <c r="B81" s="203"/>
      <c r="C81" s="203"/>
      <c r="D81" s="203"/>
      <c r="E81" s="203"/>
      <c r="F81" s="203"/>
      <c r="G81" s="203"/>
      <c r="H81" s="203"/>
      <c r="I81" s="203"/>
      <c r="J81" s="204"/>
      <c r="K81" s="204"/>
      <c r="L81" s="204"/>
      <c r="M81" s="204"/>
      <c r="N81" s="204"/>
      <c r="O81" s="204"/>
      <c r="P81" s="204"/>
      <c r="Q81" s="204"/>
      <c r="R81" s="204"/>
      <c r="S81" s="204"/>
      <c r="T81" s="204"/>
      <c r="U81" s="205"/>
      <c r="V81" s="196"/>
      <c r="W81" s="196"/>
      <c r="X81" s="196"/>
    </row>
    <row r="82" spans="1:24" ht="17.100000000000001" customHeight="1" x14ac:dyDescent="0.15">
      <c r="A82" s="206" t="s">
        <v>139</v>
      </c>
      <c r="B82" s="207"/>
      <c r="C82" s="207"/>
      <c r="D82" s="207"/>
      <c r="E82" s="207"/>
      <c r="F82" s="207"/>
      <c r="G82" s="207"/>
      <c r="H82" s="207"/>
      <c r="I82" s="208"/>
      <c r="J82" s="209"/>
      <c r="K82" s="209" t="s">
        <v>147</v>
      </c>
      <c r="L82" s="209"/>
      <c r="M82" s="209"/>
      <c r="N82" s="209"/>
      <c r="O82" s="209"/>
      <c r="P82" s="209"/>
      <c r="Q82" s="209"/>
      <c r="R82" s="209"/>
      <c r="S82" s="209"/>
      <c r="T82" s="209"/>
      <c r="U82" s="210"/>
      <c r="V82" s="196"/>
      <c r="W82" s="196"/>
      <c r="X82" s="196"/>
    </row>
    <row r="83" spans="1:24" ht="17.100000000000001" customHeight="1" x14ac:dyDescent="0.15">
      <c r="A83" s="206" t="s">
        <v>140</v>
      </c>
      <c r="B83" s="207"/>
      <c r="C83" s="207"/>
      <c r="D83" s="207"/>
      <c r="E83" s="207"/>
      <c r="F83" s="207"/>
      <c r="G83" s="207"/>
      <c r="H83" s="207"/>
      <c r="I83" s="208"/>
      <c r="J83" s="209"/>
      <c r="K83" s="209" t="s">
        <v>148</v>
      </c>
      <c r="L83" s="209"/>
      <c r="M83" s="209"/>
      <c r="N83" s="209"/>
      <c r="O83" s="209"/>
      <c r="P83" s="209"/>
      <c r="Q83" s="209"/>
      <c r="R83" s="209"/>
      <c r="S83" s="209"/>
      <c r="T83" s="209"/>
      <c r="U83" s="210"/>
      <c r="V83" s="196"/>
      <c r="W83" s="196"/>
      <c r="X83" s="196"/>
    </row>
    <row r="84" spans="1:24" ht="17.100000000000001" customHeight="1" x14ac:dyDescent="0.15">
      <c r="A84" s="206" t="s">
        <v>141</v>
      </c>
      <c r="B84" s="207"/>
      <c r="C84" s="207"/>
      <c r="D84" s="207"/>
      <c r="E84" s="207"/>
      <c r="F84" s="207"/>
      <c r="G84" s="207"/>
      <c r="H84" s="207"/>
      <c r="I84" s="208"/>
      <c r="J84" s="209"/>
      <c r="K84" s="211" t="s">
        <v>149</v>
      </c>
      <c r="L84" s="209"/>
      <c r="M84" s="209"/>
      <c r="N84" s="209"/>
      <c r="O84" s="209"/>
      <c r="P84" s="209"/>
      <c r="Q84" s="209"/>
      <c r="R84" s="209"/>
      <c r="S84" s="209"/>
      <c r="T84" s="209"/>
      <c r="U84" s="210"/>
      <c r="V84" s="196"/>
      <c r="W84" s="196"/>
      <c r="X84" s="196"/>
    </row>
    <row r="85" spans="1:24" ht="17.100000000000001" customHeight="1" x14ac:dyDescent="0.15">
      <c r="A85" s="206" t="s">
        <v>142</v>
      </c>
      <c r="B85" s="207"/>
      <c r="C85" s="207"/>
      <c r="D85" s="207"/>
      <c r="E85" s="207"/>
      <c r="F85" s="207"/>
      <c r="G85" s="207"/>
      <c r="H85" s="207"/>
      <c r="I85" s="208"/>
      <c r="J85" s="209"/>
      <c r="K85" s="211" t="s">
        <v>150</v>
      </c>
      <c r="L85" s="209"/>
      <c r="M85" s="209"/>
      <c r="N85" s="209"/>
      <c r="O85" s="209"/>
      <c r="P85" s="209"/>
      <c r="Q85" s="209"/>
      <c r="R85" s="209"/>
      <c r="S85" s="209"/>
      <c r="T85" s="209"/>
      <c r="U85" s="210"/>
      <c r="V85" s="196"/>
      <c r="W85" s="196"/>
      <c r="X85" s="196"/>
    </row>
    <row r="86" spans="1:24" ht="17.100000000000001" customHeight="1" x14ac:dyDescent="0.15">
      <c r="A86" s="206"/>
      <c r="B86" s="207"/>
      <c r="C86" s="207"/>
      <c r="D86" s="207"/>
      <c r="E86" s="207"/>
      <c r="F86" s="207"/>
      <c r="G86" s="207"/>
      <c r="H86" s="207"/>
      <c r="I86" s="208"/>
      <c r="J86" s="209"/>
      <c r="K86" s="209" t="s">
        <v>151</v>
      </c>
      <c r="L86" s="209"/>
      <c r="M86" s="209"/>
      <c r="N86" s="209"/>
      <c r="O86" s="209"/>
      <c r="P86" s="209"/>
      <c r="Q86" s="209"/>
      <c r="R86" s="209"/>
      <c r="S86" s="209"/>
      <c r="T86" s="209"/>
      <c r="U86" s="210"/>
      <c r="V86" s="196"/>
      <c r="W86" s="196"/>
      <c r="X86" s="196"/>
    </row>
    <row r="87" spans="1:24" ht="17.100000000000001" customHeight="1" thickBot="1" x14ac:dyDescent="0.2">
      <c r="A87" s="212"/>
      <c r="B87" s="213"/>
      <c r="C87" s="213"/>
      <c r="D87" s="213"/>
      <c r="E87" s="213"/>
      <c r="F87" s="213"/>
      <c r="G87" s="213"/>
      <c r="H87" s="213"/>
      <c r="I87" s="214"/>
      <c r="J87" s="215"/>
      <c r="K87" s="216" t="s">
        <v>152</v>
      </c>
      <c r="L87" s="216"/>
      <c r="M87" s="216"/>
      <c r="N87" s="216"/>
      <c r="O87" s="216"/>
      <c r="P87" s="215"/>
      <c r="Q87" s="215"/>
      <c r="R87" s="215"/>
      <c r="S87" s="215"/>
      <c r="T87" s="215"/>
      <c r="U87" s="217"/>
      <c r="V87" s="196"/>
      <c r="W87" s="196"/>
      <c r="X87" s="196"/>
    </row>
    <row r="88" spans="1:24" ht="17.100000000000001" customHeight="1" x14ac:dyDescent="0.15"/>
    <row r="89" spans="1:24" ht="17.100000000000001" customHeight="1" x14ac:dyDescent="0.15"/>
    <row r="90" spans="1:24" ht="17.100000000000001" customHeight="1" x14ac:dyDescent="0.15"/>
    <row r="91" spans="1:24" ht="17.100000000000001" customHeight="1" x14ac:dyDescent="0.15"/>
    <row r="92" spans="1:24" ht="17.100000000000001" customHeight="1" x14ac:dyDescent="0.15"/>
    <row r="93" spans="1:24" ht="17.100000000000001" customHeight="1" x14ac:dyDescent="0.15"/>
    <row r="94" spans="1:24" ht="17.100000000000001" customHeight="1" x14ac:dyDescent="0.15"/>
    <row r="95" spans="1:24" ht="17.100000000000001" customHeight="1" x14ac:dyDescent="0.15"/>
    <row r="96" spans="1:24" ht="17.100000000000001" customHeight="1" x14ac:dyDescent="0.15"/>
    <row r="97" ht="17.100000000000001" customHeight="1" x14ac:dyDescent="0.15"/>
    <row r="98" ht="17.100000000000001" customHeight="1" x14ac:dyDescent="0.15"/>
    <row r="99" ht="17.100000000000001" customHeight="1" x14ac:dyDescent="0.15"/>
    <row r="100" ht="17.100000000000001" customHeight="1" x14ac:dyDescent="0.15"/>
    <row r="101" ht="17.100000000000001" customHeight="1" x14ac:dyDescent="0.15"/>
    <row r="102" ht="17.100000000000001" customHeight="1" x14ac:dyDescent="0.15"/>
    <row r="103" ht="17.100000000000001" customHeight="1" x14ac:dyDescent="0.15"/>
    <row r="104" ht="17.100000000000001" customHeight="1" x14ac:dyDescent="0.15"/>
    <row r="105" ht="17.100000000000001" customHeight="1" x14ac:dyDescent="0.15"/>
    <row r="106" ht="17.100000000000001" customHeight="1" x14ac:dyDescent="0.15"/>
    <row r="107" ht="17.100000000000001" customHeight="1" x14ac:dyDescent="0.15"/>
    <row r="108" ht="17.100000000000001" customHeight="1" x14ac:dyDescent="0.15"/>
    <row r="109" ht="17.100000000000001" customHeight="1" x14ac:dyDescent="0.15"/>
    <row r="110" ht="17.100000000000001" customHeight="1" x14ac:dyDescent="0.15"/>
    <row r="111" ht="17.100000000000001" customHeight="1" x14ac:dyDescent="0.15"/>
    <row r="112" ht="17.100000000000001" customHeight="1" x14ac:dyDescent="0.15"/>
    <row r="113" ht="17.100000000000001" customHeight="1" x14ac:dyDescent="0.15"/>
    <row r="114" ht="17.100000000000001" customHeight="1" x14ac:dyDescent="0.15"/>
    <row r="115" ht="17.100000000000001" customHeight="1" x14ac:dyDescent="0.15"/>
    <row r="116" ht="17.100000000000001" customHeight="1" x14ac:dyDescent="0.15"/>
    <row r="117" ht="17.100000000000001" customHeight="1" x14ac:dyDescent="0.15"/>
    <row r="118" ht="17.100000000000001" customHeight="1" x14ac:dyDescent="0.15"/>
    <row r="119" ht="17.100000000000001" customHeight="1" x14ac:dyDescent="0.15"/>
    <row r="120" ht="17.100000000000001" customHeight="1" x14ac:dyDescent="0.15"/>
    <row r="121" ht="17.100000000000001" customHeight="1" x14ac:dyDescent="0.15"/>
    <row r="122" ht="17.100000000000001" customHeight="1" x14ac:dyDescent="0.15"/>
    <row r="123" ht="17.100000000000001" customHeight="1" x14ac:dyDescent="0.15"/>
    <row r="124" ht="17.100000000000001" customHeight="1" x14ac:dyDescent="0.15"/>
    <row r="125" ht="17.100000000000001" customHeight="1" x14ac:dyDescent="0.15"/>
    <row r="126" ht="17.100000000000001" customHeight="1" x14ac:dyDescent="0.15"/>
    <row r="127" ht="17.100000000000001" customHeight="1" x14ac:dyDescent="0.15"/>
    <row r="128" ht="17.100000000000001" customHeight="1" x14ac:dyDescent="0.15"/>
    <row r="129" ht="17.100000000000001" customHeight="1" x14ac:dyDescent="0.15"/>
    <row r="130" ht="17.100000000000001" customHeight="1" x14ac:dyDescent="0.15"/>
    <row r="131" ht="17.100000000000001" customHeight="1" x14ac:dyDescent="0.15"/>
    <row r="132" ht="17.100000000000001" customHeight="1" x14ac:dyDescent="0.15"/>
    <row r="133" ht="17.100000000000001" customHeight="1" x14ac:dyDescent="0.15"/>
    <row r="134" ht="17.100000000000001" customHeight="1" x14ac:dyDescent="0.15"/>
    <row r="135" ht="17.100000000000001" customHeight="1" x14ac:dyDescent="0.15"/>
    <row r="136" ht="17.100000000000001" customHeight="1" x14ac:dyDescent="0.15"/>
    <row r="137" ht="17.100000000000001" customHeight="1" x14ac:dyDescent="0.15"/>
    <row r="138" ht="17.100000000000001" customHeight="1" x14ac:dyDescent="0.15"/>
    <row r="139" ht="17.100000000000001" customHeight="1" x14ac:dyDescent="0.15"/>
    <row r="140" ht="17.100000000000001" customHeight="1" x14ac:dyDescent="0.15"/>
    <row r="141" ht="17.100000000000001" customHeight="1" x14ac:dyDescent="0.15"/>
    <row r="142" ht="17.100000000000001" customHeight="1" x14ac:dyDescent="0.15"/>
    <row r="143" ht="17.100000000000001" customHeight="1" x14ac:dyDescent="0.15"/>
    <row r="144" ht="17.100000000000001" customHeight="1" x14ac:dyDescent="0.15"/>
    <row r="145" ht="17.100000000000001" customHeight="1" x14ac:dyDescent="0.15"/>
    <row r="146" ht="17.100000000000001" customHeight="1" x14ac:dyDescent="0.15"/>
    <row r="147" ht="17.100000000000001" customHeight="1" x14ac:dyDescent="0.15"/>
    <row r="148" ht="17.100000000000001" customHeight="1" x14ac:dyDescent="0.15"/>
    <row r="149" ht="17.100000000000001" customHeight="1" x14ac:dyDescent="0.15"/>
    <row r="150" ht="17.100000000000001" customHeight="1" x14ac:dyDescent="0.15"/>
    <row r="151" ht="17.100000000000001" customHeight="1" x14ac:dyDescent="0.15"/>
    <row r="152" ht="17.100000000000001" customHeight="1" x14ac:dyDescent="0.15"/>
    <row r="153" ht="17.100000000000001" customHeight="1" x14ac:dyDescent="0.15"/>
    <row r="154" ht="17.100000000000001" customHeight="1" x14ac:dyDescent="0.15"/>
    <row r="155" ht="17.100000000000001" customHeight="1" x14ac:dyDescent="0.15"/>
    <row r="156" ht="17.100000000000001" customHeight="1" x14ac:dyDescent="0.15"/>
    <row r="157" ht="17.100000000000001" customHeight="1" x14ac:dyDescent="0.15"/>
    <row r="158" ht="17.100000000000001" customHeight="1" x14ac:dyDescent="0.15"/>
    <row r="159" ht="17.100000000000001" customHeight="1" x14ac:dyDescent="0.15"/>
    <row r="160" ht="17.100000000000001" customHeight="1" x14ac:dyDescent="0.15"/>
    <row r="161" ht="17.100000000000001" customHeight="1" x14ac:dyDescent="0.15"/>
    <row r="162" ht="17.100000000000001" customHeight="1" x14ac:dyDescent="0.15"/>
    <row r="163" ht="17.100000000000001" customHeight="1" x14ac:dyDescent="0.15"/>
    <row r="164" ht="17.100000000000001" customHeight="1" x14ac:dyDescent="0.15"/>
    <row r="165" ht="17.100000000000001" customHeight="1" x14ac:dyDescent="0.15"/>
    <row r="166" ht="17.100000000000001" customHeight="1" x14ac:dyDescent="0.15"/>
    <row r="167" ht="17.100000000000001" customHeight="1" x14ac:dyDescent="0.15"/>
    <row r="168" ht="17.100000000000001" customHeight="1" x14ac:dyDescent="0.15"/>
    <row r="169" ht="17.100000000000001" customHeight="1" x14ac:dyDescent="0.15"/>
    <row r="170" ht="17.100000000000001" customHeight="1" x14ac:dyDescent="0.15"/>
    <row r="171" ht="17.100000000000001" customHeight="1" x14ac:dyDescent="0.15"/>
    <row r="172" ht="17.100000000000001" customHeight="1" x14ac:dyDescent="0.15"/>
    <row r="173" ht="17.100000000000001" customHeight="1" x14ac:dyDescent="0.15"/>
    <row r="174" ht="17.100000000000001" customHeight="1" x14ac:dyDescent="0.15"/>
    <row r="175" ht="17.100000000000001" customHeight="1" x14ac:dyDescent="0.15"/>
    <row r="176" ht="17.100000000000001" customHeight="1" x14ac:dyDescent="0.15"/>
    <row r="177" ht="17.100000000000001" customHeight="1" x14ac:dyDescent="0.15"/>
    <row r="178" ht="17.100000000000001" customHeight="1" x14ac:dyDescent="0.15"/>
    <row r="179" ht="17.100000000000001" customHeight="1" x14ac:dyDescent="0.15"/>
    <row r="180" ht="17.100000000000001" customHeight="1" x14ac:dyDescent="0.15"/>
    <row r="181" ht="17.100000000000001" customHeight="1" x14ac:dyDescent="0.15"/>
    <row r="182" ht="17.100000000000001" customHeight="1" x14ac:dyDescent="0.15"/>
    <row r="183" ht="17.100000000000001" customHeight="1" x14ac:dyDescent="0.15"/>
    <row r="184" ht="17.100000000000001" customHeight="1" x14ac:dyDescent="0.15"/>
    <row r="185" ht="17.100000000000001" customHeight="1" x14ac:dyDescent="0.15"/>
    <row r="186" ht="17.100000000000001" customHeight="1" x14ac:dyDescent="0.15"/>
    <row r="187" ht="17.100000000000001" customHeight="1" x14ac:dyDescent="0.15"/>
    <row r="188" ht="17.100000000000001" customHeight="1" x14ac:dyDescent="0.15"/>
    <row r="189" ht="17.100000000000001" customHeight="1" x14ac:dyDescent="0.15"/>
    <row r="190" ht="17.100000000000001" customHeight="1" x14ac:dyDescent="0.15"/>
    <row r="191" ht="17.100000000000001" customHeight="1" x14ac:dyDescent="0.15"/>
    <row r="192" ht="17.100000000000001" customHeight="1" x14ac:dyDescent="0.15"/>
    <row r="193" ht="17.100000000000001" customHeight="1" x14ac:dyDescent="0.15"/>
    <row r="194" ht="17.100000000000001" customHeight="1" x14ac:dyDescent="0.15"/>
    <row r="195" ht="17.100000000000001" customHeight="1" x14ac:dyDescent="0.15"/>
    <row r="196" ht="17.100000000000001" customHeight="1" x14ac:dyDescent="0.15"/>
    <row r="197" ht="17.100000000000001" customHeight="1" x14ac:dyDescent="0.15"/>
    <row r="198" ht="17.100000000000001" customHeight="1" x14ac:dyDescent="0.15"/>
    <row r="199" ht="17.100000000000001" customHeight="1" x14ac:dyDescent="0.15"/>
    <row r="200" ht="17.100000000000001" customHeight="1" x14ac:dyDescent="0.15"/>
    <row r="201" ht="17.100000000000001" customHeight="1" x14ac:dyDescent="0.15"/>
    <row r="202" ht="17.100000000000001" customHeight="1" x14ac:dyDescent="0.15"/>
    <row r="203" ht="17.100000000000001" customHeight="1" x14ac:dyDescent="0.15"/>
    <row r="204" ht="17.100000000000001" customHeight="1" x14ac:dyDescent="0.15"/>
    <row r="205" ht="17.100000000000001" customHeight="1" x14ac:dyDescent="0.15"/>
    <row r="206" ht="17.100000000000001" customHeight="1" x14ac:dyDescent="0.15"/>
    <row r="207" ht="17.100000000000001" customHeight="1" x14ac:dyDescent="0.15"/>
    <row r="208" ht="17.100000000000001" customHeight="1" x14ac:dyDescent="0.15"/>
    <row r="209" ht="17.100000000000001" customHeight="1" x14ac:dyDescent="0.15"/>
    <row r="210" ht="17.100000000000001" customHeight="1" x14ac:dyDescent="0.15"/>
    <row r="211" ht="17.100000000000001" customHeight="1" x14ac:dyDescent="0.15"/>
    <row r="212" ht="17.100000000000001" customHeight="1" x14ac:dyDescent="0.15"/>
    <row r="213" ht="17.100000000000001" customHeight="1" x14ac:dyDescent="0.15"/>
    <row r="214" ht="17.100000000000001" customHeight="1" x14ac:dyDescent="0.15"/>
    <row r="215" ht="17.100000000000001" customHeight="1" x14ac:dyDescent="0.15"/>
    <row r="216" ht="17.100000000000001" customHeight="1" x14ac:dyDescent="0.15"/>
    <row r="217" ht="17.100000000000001" customHeight="1" x14ac:dyDescent="0.15"/>
    <row r="218" ht="17.100000000000001" customHeight="1" x14ac:dyDescent="0.15"/>
    <row r="219" ht="17.100000000000001" customHeight="1" x14ac:dyDescent="0.15"/>
    <row r="220" ht="17.100000000000001" customHeight="1" x14ac:dyDescent="0.15"/>
    <row r="221" ht="17.100000000000001" customHeight="1" x14ac:dyDescent="0.15"/>
    <row r="222" ht="17.100000000000001" customHeight="1" x14ac:dyDescent="0.15"/>
    <row r="223" ht="17.100000000000001" customHeight="1" x14ac:dyDescent="0.15"/>
    <row r="224" ht="17.100000000000001" customHeight="1" x14ac:dyDescent="0.15"/>
    <row r="225" ht="17.100000000000001" customHeight="1" x14ac:dyDescent="0.15"/>
    <row r="226" ht="17.100000000000001" customHeight="1" x14ac:dyDescent="0.15"/>
    <row r="227" ht="17.100000000000001" customHeight="1" x14ac:dyDescent="0.15"/>
    <row r="228" ht="17.100000000000001" customHeight="1" x14ac:dyDescent="0.15"/>
    <row r="229" ht="17.100000000000001" customHeight="1" x14ac:dyDescent="0.15"/>
    <row r="230" ht="17.100000000000001" customHeight="1" x14ac:dyDescent="0.15"/>
    <row r="231" ht="17.100000000000001" customHeight="1" x14ac:dyDescent="0.15"/>
    <row r="232" ht="17.100000000000001" customHeight="1" x14ac:dyDescent="0.15"/>
    <row r="233" ht="17.100000000000001" customHeight="1" x14ac:dyDescent="0.15"/>
    <row r="234" ht="17.100000000000001" customHeight="1" x14ac:dyDescent="0.15"/>
    <row r="235" ht="17.100000000000001" customHeight="1" x14ac:dyDescent="0.15"/>
    <row r="236" ht="17.100000000000001" customHeight="1" x14ac:dyDescent="0.15"/>
    <row r="237" ht="17.100000000000001" customHeight="1" x14ac:dyDescent="0.15"/>
    <row r="238" ht="17.100000000000001" customHeight="1" x14ac:dyDescent="0.15"/>
    <row r="239" ht="17.100000000000001" customHeight="1" x14ac:dyDescent="0.15"/>
    <row r="240" ht="17.100000000000001" customHeight="1" x14ac:dyDescent="0.15"/>
    <row r="241" ht="17.100000000000001" customHeight="1" x14ac:dyDescent="0.15"/>
    <row r="242" ht="17.100000000000001" customHeight="1" x14ac:dyDescent="0.15"/>
    <row r="243" ht="17.100000000000001" customHeight="1" x14ac:dyDescent="0.15"/>
    <row r="244" ht="17.100000000000001" customHeight="1" x14ac:dyDescent="0.15"/>
    <row r="245" ht="17.100000000000001" customHeight="1" x14ac:dyDescent="0.15"/>
    <row r="246" ht="17.100000000000001" customHeight="1" x14ac:dyDescent="0.15"/>
    <row r="247" ht="17.100000000000001" customHeight="1" x14ac:dyDescent="0.15"/>
    <row r="248" ht="17.100000000000001" customHeight="1" x14ac:dyDescent="0.15"/>
  </sheetData>
  <mergeCells count="135">
    <mergeCell ref="B70:C70"/>
    <mergeCell ref="P70:Q70"/>
    <mergeCell ref="V70:W70"/>
    <mergeCell ref="X48:Y48"/>
    <mergeCell ref="B53:C54"/>
    <mergeCell ref="D53:N53"/>
    <mergeCell ref="O53:Y53"/>
    <mergeCell ref="K54:N54"/>
    <mergeCell ref="K57:L57"/>
    <mergeCell ref="D57:E57"/>
    <mergeCell ref="V56:W56"/>
    <mergeCell ref="O55:P55"/>
    <mergeCell ref="T59:U59"/>
    <mergeCell ref="V59:W59"/>
    <mergeCell ref="D58:E58"/>
    <mergeCell ref="T58:U58"/>
    <mergeCell ref="T57:U57"/>
    <mergeCell ref="V55:W55"/>
    <mergeCell ref="V58:W58"/>
    <mergeCell ref="O56:P56"/>
    <mergeCell ref="O57:P57"/>
    <mergeCell ref="X59:Y59"/>
    <mergeCell ref="O54:U54"/>
    <mergeCell ref="V54:Y54"/>
    <mergeCell ref="B59:C59"/>
    <mergeCell ref="V57:W57"/>
    <mergeCell ref="X58:Y58"/>
    <mergeCell ref="K58:L58"/>
    <mergeCell ref="M59:N59"/>
    <mergeCell ref="M56:N56"/>
    <mergeCell ref="M55:N55"/>
    <mergeCell ref="X55:Y55"/>
    <mergeCell ref="K55:L55"/>
    <mergeCell ref="K59:L59"/>
    <mergeCell ref="M58:N58"/>
    <mergeCell ref="M57:N57"/>
    <mergeCell ref="O59:P59"/>
    <mergeCell ref="O58:P58"/>
    <mergeCell ref="X56:Y56"/>
    <mergeCell ref="X57:Y57"/>
    <mergeCell ref="K56:L56"/>
    <mergeCell ref="T56:U56"/>
    <mergeCell ref="T55:U55"/>
    <mergeCell ref="D54:J54"/>
    <mergeCell ref="D55:E55"/>
    <mergeCell ref="D56:E56"/>
    <mergeCell ref="K51:L51"/>
    <mergeCell ref="M50:N50"/>
    <mergeCell ref="O51:P51"/>
    <mergeCell ref="T49:U49"/>
    <mergeCell ref="V51:W51"/>
    <mergeCell ref="D50:E50"/>
    <mergeCell ref="I49:J49"/>
    <mergeCell ref="K49:L49"/>
    <mergeCell ref="M48:N48"/>
    <mergeCell ref="I51:J51"/>
    <mergeCell ref="T50:U50"/>
    <mergeCell ref="V50:W50"/>
    <mergeCell ref="K48:L48"/>
    <mergeCell ref="M51:N51"/>
    <mergeCell ref="T48:U48"/>
    <mergeCell ref="V48:W48"/>
    <mergeCell ref="A1:Y1"/>
    <mergeCell ref="D46:J46"/>
    <mergeCell ref="K46:N46"/>
    <mergeCell ref="O46:U46"/>
    <mergeCell ref="V46:Y46"/>
    <mergeCell ref="B38:C38"/>
    <mergeCell ref="B39:C39"/>
    <mergeCell ref="B41:C41"/>
    <mergeCell ref="B37:C37"/>
    <mergeCell ref="D19:W21"/>
    <mergeCell ref="N37:P37"/>
    <mergeCell ref="N38:P38"/>
    <mergeCell ref="N39:P39"/>
    <mergeCell ref="I37:J37"/>
    <mergeCell ref="I38:J38"/>
    <mergeCell ref="I39:J39"/>
    <mergeCell ref="O49:P49"/>
    <mergeCell ref="O47:P47"/>
    <mergeCell ref="D47:E47"/>
    <mergeCell ref="I47:J47"/>
    <mergeCell ref="M47:N47"/>
    <mergeCell ref="V47:W47"/>
    <mergeCell ref="V49:W49"/>
    <mergeCell ref="D49:E49"/>
    <mergeCell ref="I50:J50"/>
    <mergeCell ref="I48:J48"/>
    <mergeCell ref="K37:M37"/>
    <mergeCell ref="K40:M40"/>
    <mergeCell ref="K41:M41"/>
    <mergeCell ref="K42:M42"/>
    <mergeCell ref="T73:V73"/>
    <mergeCell ref="B40:C40"/>
    <mergeCell ref="B55:C55"/>
    <mergeCell ref="B56:C56"/>
    <mergeCell ref="B57:C57"/>
    <mergeCell ref="D59:E59"/>
    <mergeCell ref="I55:J55"/>
    <mergeCell ref="I56:J56"/>
    <mergeCell ref="I57:J57"/>
    <mergeCell ref="I58:J58"/>
    <mergeCell ref="I59:J59"/>
    <mergeCell ref="B58:C58"/>
    <mergeCell ref="N40:P40"/>
    <mergeCell ref="N41:P41"/>
    <mergeCell ref="N42:P42"/>
    <mergeCell ref="I40:J40"/>
    <mergeCell ref="I41:J41"/>
    <mergeCell ref="I42:J42"/>
    <mergeCell ref="B48:C48"/>
    <mergeCell ref="G70:I70"/>
    <mergeCell ref="B49:C49"/>
    <mergeCell ref="B50:C50"/>
    <mergeCell ref="O50:P50"/>
    <mergeCell ref="T47:U47"/>
    <mergeCell ref="B51:C51"/>
    <mergeCell ref="D51:E51"/>
    <mergeCell ref="O48:P48"/>
    <mergeCell ref="K38:M38"/>
    <mergeCell ref="K39:M39"/>
    <mergeCell ref="B45:C46"/>
    <mergeCell ref="D45:N45"/>
    <mergeCell ref="O45:Y45"/>
    <mergeCell ref="V40:W40"/>
    <mergeCell ref="K47:L47"/>
    <mergeCell ref="B47:C47"/>
    <mergeCell ref="X47:Y47"/>
    <mergeCell ref="X49:Y49"/>
    <mergeCell ref="X50:Y50"/>
    <mergeCell ref="X51:Y51"/>
    <mergeCell ref="M49:N49"/>
    <mergeCell ref="T51:U51"/>
    <mergeCell ref="K50:L50"/>
    <mergeCell ref="D48:E48"/>
  </mergeCells>
  <phoneticPr fontId="1"/>
  <hyperlinks>
    <hyperlink ref="K84" r:id="rId1" display="サレジオ中アドレスtakeshi.hasegawa@g.ssalesio.ac.jp"/>
    <hyperlink ref="K85" r:id="rId2" display="携帯アドレスmilanista1226@gmail.com"/>
  </hyperlinks>
  <pageMargins left="0.23622047244094491" right="0.23622047244094491" top="0.94488188976377963" bottom="0.55118110236220474" header="0.31496062992125984" footer="0.31496062992125984"/>
  <pageSetup paperSize="9" orientation="portrait" horizontalDpi="4294967294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1"/>
  <sheetViews>
    <sheetView view="pageBreakPreview" zoomScale="80" zoomScaleNormal="90" zoomScaleSheetLayoutView="80" workbookViewId="0">
      <selection sqref="A1:R1"/>
    </sheetView>
  </sheetViews>
  <sheetFormatPr defaultColWidth="9" defaultRowHeight="21" x14ac:dyDescent="0.15"/>
  <cols>
    <col min="1" max="1" width="12.625" style="17" customWidth="1"/>
    <col min="2" max="16" width="4.625" style="17" customWidth="1"/>
    <col min="17" max="18" width="8.625" style="17" customWidth="1"/>
    <col min="19" max="19" width="2.625" style="17" customWidth="1"/>
    <col min="20" max="28" width="2.625" style="22" customWidth="1"/>
    <col min="29" max="40" width="2.625" style="17" customWidth="1"/>
    <col min="41" max="41" width="4.625" style="17" customWidth="1"/>
    <col min="42" max="42" width="2.625" style="17" customWidth="1"/>
    <col min="43" max="16384" width="9" style="17"/>
  </cols>
  <sheetData>
    <row r="1" spans="1:41" ht="25.5" x14ac:dyDescent="0.15">
      <c r="A1" s="313" t="str">
        <f>要項!A1</f>
        <v xml:space="preserve">  令和元年度遠州トラックカップ・中体連予選県大会・中東支部予選</v>
      </c>
      <c r="B1" s="313"/>
      <c r="C1" s="313"/>
      <c r="D1" s="313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T1" s="91" t="s">
        <v>51</v>
      </c>
      <c r="U1" s="91"/>
      <c r="V1" s="91"/>
      <c r="W1" s="91"/>
      <c r="X1" s="91"/>
      <c r="Y1" s="91"/>
      <c r="Z1" s="91"/>
      <c r="AA1" s="91"/>
      <c r="AB1" s="74"/>
      <c r="AC1" s="74"/>
      <c r="AD1" s="90"/>
    </row>
    <row r="2" spans="1:41" ht="25.5" x14ac:dyDescent="0.15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T2" s="91" t="s">
        <v>52</v>
      </c>
      <c r="U2" s="91"/>
      <c r="V2" s="91"/>
      <c r="W2" s="91"/>
      <c r="X2" s="91"/>
      <c r="Y2" s="91"/>
      <c r="Z2" s="91" t="s">
        <v>53</v>
      </c>
      <c r="AA2" s="91"/>
      <c r="AB2" s="74"/>
      <c r="AC2" s="74"/>
      <c r="AD2" s="90"/>
    </row>
    <row r="3" spans="1:41" ht="25.5" x14ac:dyDescent="0.15">
      <c r="A3" s="85" t="s">
        <v>126</v>
      </c>
      <c r="B3" s="26"/>
      <c r="C3" s="26"/>
      <c r="D3" s="27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T3" s="91" t="s">
        <v>54</v>
      </c>
      <c r="U3" s="91"/>
      <c r="V3" s="91"/>
      <c r="W3" s="91"/>
      <c r="X3" s="91"/>
      <c r="Y3" s="91"/>
      <c r="Z3" s="91" t="s">
        <v>55</v>
      </c>
      <c r="AA3" s="91"/>
      <c r="AB3" s="74"/>
      <c r="AC3" s="74"/>
      <c r="AD3" s="90"/>
    </row>
    <row r="4" spans="1:41" ht="21.75" thickBot="1" x14ac:dyDescent="0.25">
      <c r="A4" s="29" t="s">
        <v>25</v>
      </c>
      <c r="B4" s="29"/>
      <c r="C4" s="29"/>
    </row>
    <row r="5" spans="1:41" ht="21.75" thickBot="1" x14ac:dyDescent="0.2">
      <c r="A5" s="25"/>
      <c r="B5" s="314"/>
      <c r="C5" s="315"/>
      <c r="D5" s="316"/>
      <c r="E5" s="317"/>
      <c r="F5" s="315"/>
      <c r="G5" s="315"/>
      <c r="H5" s="318"/>
      <c r="I5" s="319"/>
      <c r="J5" s="320"/>
      <c r="K5" s="321"/>
      <c r="L5" s="319"/>
      <c r="M5" s="319"/>
      <c r="N5" s="318"/>
      <c r="O5" s="319"/>
      <c r="P5" s="322"/>
      <c r="Q5" s="43" t="s">
        <v>26</v>
      </c>
      <c r="R5" s="10" t="s">
        <v>27</v>
      </c>
    </row>
    <row r="6" spans="1:41" x14ac:dyDescent="0.15">
      <c r="A6" s="146"/>
      <c r="B6" s="323"/>
      <c r="C6" s="324"/>
      <c r="D6" s="325"/>
      <c r="E6" s="60">
        <f>IF(要項!F47="","",要項!F47)</f>
        <v>3</v>
      </c>
      <c r="F6" s="61" t="s">
        <v>28</v>
      </c>
      <c r="G6" s="60">
        <f>IF(要項!H47="","",要項!H47)</f>
        <v>0</v>
      </c>
      <c r="H6" s="62"/>
      <c r="I6" s="61" t="s">
        <v>28</v>
      </c>
      <c r="J6" s="63"/>
      <c r="K6" s="60"/>
      <c r="L6" s="61" t="s">
        <v>28</v>
      </c>
      <c r="M6" s="60"/>
      <c r="N6" s="62"/>
      <c r="O6" s="61" t="s">
        <v>28</v>
      </c>
      <c r="P6" s="64"/>
      <c r="Q6" s="71"/>
      <c r="R6" s="72"/>
      <c r="T6" s="66"/>
      <c r="U6" s="66"/>
      <c r="V6" s="66"/>
      <c r="W6" s="66">
        <f t="shared" ref="W6:AH10" si="0">IF(E6="","0",E6)</f>
        <v>3</v>
      </c>
      <c r="X6" s="66" t="str">
        <f t="shared" si="0"/>
        <v>-</v>
      </c>
      <c r="Y6" s="66">
        <f t="shared" si="0"/>
        <v>0</v>
      </c>
      <c r="Z6" s="66" t="str">
        <f t="shared" si="0"/>
        <v>0</v>
      </c>
      <c r="AA6" s="66" t="str">
        <f t="shared" si="0"/>
        <v>-</v>
      </c>
      <c r="AB6" s="66" t="str">
        <f t="shared" si="0"/>
        <v>0</v>
      </c>
      <c r="AC6" s="66" t="str">
        <f t="shared" si="0"/>
        <v>0</v>
      </c>
      <c r="AD6" s="66" t="str">
        <f t="shared" si="0"/>
        <v>-</v>
      </c>
      <c r="AE6" s="66" t="str">
        <f t="shared" si="0"/>
        <v>0</v>
      </c>
      <c r="AF6" s="66" t="str">
        <f t="shared" si="0"/>
        <v>0</v>
      </c>
      <c r="AG6" s="66" t="str">
        <f t="shared" si="0"/>
        <v>-</v>
      </c>
      <c r="AH6" s="66" t="str">
        <f t="shared" si="0"/>
        <v>0</v>
      </c>
      <c r="AI6" s="67"/>
      <c r="AJ6" s="67" t="str">
        <f>IF(B6="","",IF(B6=B6,1,IF(B6&gt;B6,3,0)))</f>
        <v/>
      </c>
      <c r="AK6" s="67">
        <f>IF(E6="","",IF(E6=G6,1,IF(E6&gt;G6,3,0)))</f>
        <v>3</v>
      </c>
      <c r="AL6" s="67" t="str">
        <f>IF(H6="","",IF(H6=J6,1,IF(H6&gt;J6,3,0)))</f>
        <v/>
      </c>
      <c r="AM6" s="67" t="str">
        <f>IF(K6="","",IF(K6=M6,1,IF(K6&gt;M6,3,0)))</f>
        <v/>
      </c>
      <c r="AN6" s="67" t="str">
        <f>IF(N6="","",IF(N6=P6,1,IF(N6&gt;P6,3,0)))</f>
        <v/>
      </c>
      <c r="AO6" s="68">
        <f>SUM(AJ6:AN6)</f>
        <v>3</v>
      </c>
    </row>
    <row r="7" spans="1:41" x14ac:dyDescent="0.15">
      <c r="A7" s="148"/>
      <c r="B7" s="11">
        <f>IF(G6="","",G6)</f>
        <v>0</v>
      </c>
      <c r="C7" s="12" t="s">
        <v>28</v>
      </c>
      <c r="D7" s="47">
        <f>IF(E6="","",E6)</f>
        <v>3</v>
      </c>
      <c r="E7" s="285"/>
      <c r="F7" s="286"/>
      <c r="G7" s="286"/>
      <c r="H7" s="48">
        <f>IF(要項!F50="","",要項!F50)</f>
        <v>0</v>
      </c>
      <c r="I7" s="12" t="s">
        <v>28</v>
      </c>
      <c r="J7" s="47">
        <f>IF(要項!H50="","",要項!H50)</f>
        <v>1</v>
      </c>
      <c r="K7" s="49">
        <f>IF(要項!Q47="","",要項!Q47)</f>
        <v>6</v>
      </c>
      <c r="L7" s="12" t="s">
        <v>28</v>
      </c>
      <c r="M7" s="49">
        <f>IF(要項!S47="","",要項!S47)</f>
        <v>0</v>
      </c>
      <c r="N7" s="48"/>
      <c r="O7" s="12" t="s">
        <v>28</v>
      </c>
      <c r="P7" s="50"/>
      <c r="Q7" s="72"/>
      <c r="R7" s="15"/>
      <c r="T7" s="66">
        <f>IF(B7="","0",B7)</f>
        <v>0</v>
      </c>
      <c r="U7" s="66" t="str">
        <f>IF(C7="","0",C7)</f>
        <v>-</v>
      </c>
      <c r="V7" s="66">
        <f>IF(D7="","0",D7)</f>
        <v>3</v>
      </c>
      <c r="W7" s="66"/>
      <c r="X7" s="66"/>
      <c r="Y7" s="66"/>
      <c r="Z7" s="66">
        <f t="shared" si="0"/>
        <v>0</v>
      </c>
      <c r="AA7" s="66" t="str">
        <f t="shared" si="0"/>
        <v>-</v>
      </c>
      <c r="AB7" s="66">
        <f t="shared" si="0"/>
        <v>1</v>
      </c>
      <c r="AC7" s="66">
        <f t="shared" si="0"/>
        <v>6</v>
      </c>
      <c r="AD7" s="66" t="str">
        <f t="shared" si="0"/>
        <v>-</v>
      </c>
      <c r="AE7" s="66">
        <f t="shared" si="0"/>
        <v>0</v>
      </c>
      <c r="AF7" s="66" t="str">
        <f t="shared" si="0"/>
        <v>0</v>
      </c>
      <c r="AG7" s="66" t="str">
        <f t="shared" si="0"/>
        <v>-</v>
      </c>
      <c r="AH7" s="66" t="str">
        <f t="shared" si="0"/>
        <v>0</v>
      </c>
      <c r="AI7" s="67"/>
      <c r="AJ7" s="12">
        <f>IF(B7="","",IF(B7=D7,1,IF(B7&gt;D7,3,0)))</f>
        <v>0</v>
      </c>
      <c r="AK7" s="12" t="str">
        <f>IF(E7="","",IF(E7=G7,1,IF(E7&gt;G7,3,0)))</f>
        <v/>
      </c>
      <c r="AL7" s="12">
        <f>IF(H7="","",IF(H7=J7,1,IF(H7&gt;J7,3,0)))</f>
        <v>0</v>
      </c>
      <c r="AM7" s="12">
        <f>IF(K7="","",IF(K7=M7,1,IF(K7&gt;M7,3,0)))</f>
        <v>3</v>
      </c>
      <c r="AN7" s="12" t="str">
        <f>IF(N7="","",IF(N7=P7,1,IF(N7&gt;P7,3,0)))</f>
        <v/>
      </c>
      <c r="AO7" s="69">
        <f>SUM(AJ7:AN7)</f>
        <v>3</v>
      </c>
    </row>
    <row r="8" spans="1:41" x14ac:dyDescent="0.15">
      <c r="A8" s="147"/>
      <c r="B8" s="51"/>
      <c r="C8" s="30" t="s">
        <v>28</v>
      </c>
      <c r="D8" s="52"/>
      <c r="E8" s="30">
        <f>IF(J7="","",J7)</f>
        <v>1</v>
      </c>
      <c r="F8" s="30" t="s">
        <v>28</v>
      </c>
      <c r="G8" s="30">
        <f>IF(H7="","",H7)</f>
        <v>0</v>
      </c>
      <c r="H8" s="287"/>
      <c r="I8" s="288"/>
      <c r="J8" s="289"/>
      <c r="K8" s="30">
        <f>IF(要項!F48="","",要項!F48)</f>
        <v>2</v>
      </c>
      <c r="L8" s="12" t="s">
        <v>28</v>
      </c>
      <c r="M8" s="30">
        <f>IF(要項!H48="","",要項!H48)</f>
        <v>0</v>
      </c>
      <c r="N8" s="53"/>
      <c r="O8" s="12" t="s">
        <v>28</v>
      </c>
      <c r="P8" s="54"/>
      <c r="Q8" s="72"/>
      <c r="R8" s="15"/>
      <c r="T8" s="66" t="str">
        <f t="shared" ref="T8:Y10" si="1">IF(B8="","0",B8)</f>
        <v>0</v>
      </c>
      <c r="U8" s="66" t="str">
        <f t="shared" si="1"/>
        <v>-</v>
      </c>
      <c r="V8" s="66" t="str">
        <f t="shared" si="1"/>
        <v>0</v>
      </c>
      <c r="W8" s="66">
        <f t="shared" si="1"/>
        <v>1</v>
      </c>
      <c r="X8" s="66" t="str">
        <f t="shared" si="1"/>
        <v>-</v>
      </c>
      <c r="Y8" s="66">
        <f>IF(G8="","0",G8)</f>
        <v>0</v>
      </c>
      <c r="Z8" s="66"/>
      <c r="AA8" s="66"/>
      <c r="AB8" s="66"/>
      <c r="AC8" s="66">
        <f t="shared" si="0"/>
        <v>2</v>
      </c>
      <c r="AD8" s="66" t="str">
        <f t="shared" si="0"/>
        <v>-</v>
      </c>
      <c r="AE8" s="66">
        <f t="shared" si="0"/>
        <v>0</v>
      </c>
      <c r="AF8" s="66" t="str">
        <f t="shared" si="0"/>
        <v>0</v>
      </c>
      <c r="AG8" s="66" t="str">
        <f t="shared" si="0"/>
        <v>-</v>
      </c>
      <c r="AH8" s="66" t="str">
        <f t="shared" si="0"/>
        <v>0</v>
      </c>
      <c r="AI8" s="67"/>
      <c r="AJ8" s="67" t="str">
        <f>IF(B8="","",IF(B8=D8,1,IF(B8&gt;D8,3,0)))</f>
        <v/>
      </c>
      <c r="AK8" s="67">
        <f>IF(E8="","",IF(E8=G8,1,IF(E8&gt;G8,3,0)))</f>
        <v>3</v>
      </c>
      <c r="AL8" s="67" t="str">
        <f>IF(H8="","",IF(H8=J8,1,IF(H8&gt;J8,3,0)))</f>
        <v/>
      </c>
      <c r="AM8" s="67">
        <f>IF(K8="","",IF(K8=M8,1,IF(K8&gt;M8,3,0)))</f>
        <v>3</v>
      </c>
      <c r="AN8" s="67" t="str">
        <f>IF(N8="","",IF(N8=P8,1,IF(N8&gt;P8,3,0)))</f>
        <v/>
      </c>
      <c r="AO8" s="70">
        <f>SUM(AJ8:AN8)</f>
        <v>6</v>
      </c>
    </row>
    <row r="9" spans="1:41" x14ac:dyDescent="0.15">
      <c r="A9" s="149"/>
      <c r="B9" s="55"/>
      <c r="C9" s="49" t="s">
        <v>28</v>
      </c>
      <c r="D9" s="47"/>
      <c r="E9" s="49">
        <f>IF(M7="","",M7)</f>
        <v>0</v>
      </c>
      <c r="F9" s="49" t="s">
        <v>28</v>
      </c>
      <c r="G9" s="49">
        <f>IF(K7="","",K7)</f>
        <v>6</v>
      </c>
      <c r="H9" s="48"/>
      <c r="I9" s="12" t="s">
        <v>28</v>
      </c>
      <c r="J9" s="47">
        <f>IF(K8="","",K8)</f>
        <v>2</v>
      </c>
      <c r="K9" s="286"/>
      <c r="L9" s="286"/>
      <c r="M9" s="286"/>
      <c r="N9" s="48">
        <f>IF(要項!F51="","",要項!F51)</f>
        <v>1</v>
      </c>
      <c r="O9" s="12" t="s">
        <v>28</v>
      </c>
      <c r="P9" s="50">
        <f>IF(要項!H51="","",要項!H51)</f>
        <v>1</v>
      </c>
      <c r="Q9" s="72"/>
      <c r="R9" s="15"/>
      <c r="T9" s="66" t="str">
        <f t="shared" si="1"/>
        <v>0</v>
      </c>
      <c r="U9" s="66" t="str">
        <f t="shared" si="1"/>
        <v>-</v>
      </c>
      <c r="V9" s="66" t="str">
        <f t="shared" si="1"/>
        <v>0</v>
      </c>
      <c r="W9" s="66">
        <f t="shared" si="1"/>
        <v>0</v>
      </c>
      <c r="X9" s="66" t="str">
        <f t="shared" si="1"/>
        <v>-</v>
      </c>
      <c r="Y9" s="66">
        <f t="shared" si="1"/>
        <v>6</v>
      </c>
      <c r="Z9" s="66" t="str">
        <f t="shared" si="0"/>
        <v>0</v>
      </c>
      <c r="AA9" s="66" t="str">
        <f t="shared" si="0"/>
        <v>-</v>
      </c>
      <c r="AB9" s="66">
        <f>IF(J9="","0",J9)</f>
        <v>2</v>
      </c>
      <c r="AC9" s="66"/>
      <c r="AD9" s="66"/>
      <c r="AE9" s="66"/>
      <c r="AF9" s="66">
        <f t="shared" si="0"/>
        <v>1</v>
      </c>
      <c r="AG9" s="66" t="str">
        <f t="shared" si="0"/>
        <v>-</v>
      </c>
      <c r="AH9" s="66">
        <f t="shared" si="0"/>
        <v>1</v>
      </c>
      <c r="AI9" s="67"/>
      <c r="AJ9" s="12" t="str">
        <f>IF(B9="","",IF(B9=D9,1,IF(B9&gt;D9,3,0)))</f>
        <v/>
      </c>
      <c r="AK9" s="12">
        <f>IF(E9="","",IF(E9=G9,1,IF(E9&gt;G9,3,0)))</f>
        <v>0</v>
      </c>
      <c r="AL9" s="12" t="str">
        <f>IF(H9="","",IF(H9=J9,1,IF(H9&gt;J9,3,0)))</f>
        <v/>
      </c>
      <c r="AM9" s="12" t="str">
        <f>IF(K9="","",IF(K9=M9,1,IF(K9&gt;M9,3,0)))</f>
        <v/>
      </c>
      <c r="AN9" s="12">
        <f>IF(N9="","",IF(N9=P9,1,IF(N9&gt;P9,3,0)))</f>
        <v>1</v>
      </c>
      <c r="AO9" s="69">
        <f>SUM(AJ9:AN9)</f>
        <v>1</v>
      </c>
    </row>
    <row r="10" spans="1:41" ht="21.75" thickBot="1" x14ac:dyDescent="0.2">
      <c r="A10" s="150"/>
      <c r="B10" s="56"/>
      <c r="C10" s="57" t="s">
        <v>28</v>
      </c>
      <c r="D10" s="58"/>
      <c r="E10" s="57"/>
      <c r="F10" s="57" t="s">
        <v>28</v>
      </c>
      <c r="G10" s="57"/>
      <c r="H10" s="59"/>
      <c r="I10" s="65" t="s">
        <v>28</v>
      </c>
      <c r="J10" s="58"/>
      <c r="K10" s="57">
        <f>IF(P9="","",P9)</f>
        <v>1</v>
      </c>
      <c r="L10" s="57" t="s">
        <v>28</v>
      </c>
      <c r="M10" s="57">
        <f>IF(N9="","",N9)</f>
        <v>1</v>
      </c>
      <c r="N10" s="326"/>
      <c r="O10" s="327"/>
      <c r="P10" s="328"/>
      <c r="Q10" s="21"/>
      <c r="R10" s="73"/>
      <c r="T10" s="66" t="str">
        <f t="shared" si="1"/>
        <v>0</v>
      </c>
      <c r="U10" s="66" t="str">
        <f t="shared" si="1"/>
        <v>-</v>
      </c>
      <c r="V10" s="66" t="str">
        <f t="shared" si="1"/>
        <v>0</v>
      </c>
      <c r="W10" s="66" t="str">
        <f t="shared" si="1"/>
        <v>0</v>
      </c>
      <c r="X10" s="66" t="str">
        <f t="shared" si="1"/>
        <v>-</v>
      </c>
      <c r="Y10" s="66" t="str">
        <f t="shared" si="1"/>
        <v>0</v>
      </c>
      <c r="Z10" s="66" t="str">
        <f t="shared" si="0"/>
        <v>0</v>
      </c>
      <c r="AA10" s="66" t="str">
        <f t="shared" si="0"/>
        <v>-</v>
      </c>
      <c r="AB10" s="66" t="str">
        <f t="shared" si="0"/>
        <v>0</v>
      </c>
      <c r="AC10" s="66">
        <f t="shared" si="0"/>
        <v>1</v>
      </c>
      <c r="AD10" s="66" t="str">
        <f t="shared" si="0"/>
        <v>-</v>
      </c>
      <c r="AE10" s="66">
        <f t="shared" si="0"/>
        <v>1</v>
      </c>
      <c r="AF10" s="66"/>
      <c r="AG10" s="66"/>
      <c r="AH10" s="66"/>
      <c r="AI10" s="67"/>
      <c r="AJ10" s="12" t="str">
        <f>IF(B10="","",IF(B10=D10,1,IF(B10&gt;D10,3,0)))</f>
        <v/>
      </c>
      <c r="AK10" s="12" t="str">
        <f>IF(E10="","",IF(E10=G10,1,IF(E10&gt;G10,3,0)))</f>
        <v/>
      </c>
      <c r="AL10" s="12" t="str">
        <f>IF(H10="","",IF(H10=J10,1,IF(H10&gt;J10,3,0)))</f>
        <v/>
      </c>
      <c r="AM10" s="12">
        <f>IF(K10="","",IF(K10=M10,1,IF(K10&gt;M10,3,0)))</f>
        <v>1</v>
      </c>
      <c r="AN10" s="12" t="str">
        <f>IF(N10="","",IF(N10=P10,1,IF(N10&gt;P10,3,0)))</f>
        <v/>
      </c>
      <c r="AO10" s="69">
        <f>SUM(AJ10:AN10)</f>
        <v>1</v>
      </c>
    </row>
    <row r="11" spans="1:41" x14ac:dyDescent="0.15">
      <c r="D11" s="159"/>
    </row>
    <row r="12" spans="1:41" ht="21.75" thickBot="1" x14ac:dyDescent="0.25">
      <c r="A12" s="29" t="s">
        <v>127</v>
      </c>
      <c r="B12" s="31"/>
      <c r="C12" s="31"/>
      <c r="D12" s="31"/>
      <c r="E12" s="29"/>
      <c r="F12" s="29"/>
    </row>
    <row r="13" spans="1:41" ht="21.75" thickBot="1" x14ac:dyDescent="0.2">
      <c r="A13" s="9"/>
      <c r="B13" s="329"/>
      <c r="C13" s="319"/>
      <c r="D13" s="320"/>
      <c r="E13" s="330"/>
      <c r="F13" s="319"/>
      <c r="G13" s="320"/>
      <c r="H13" s="330"/>
      <c r="I13" s="319"/>
      <c r="J13" s="320"/>
      <c r="K13" s="330"/>
      <c r="L13" s="319"/>
      <c r="M13" s="320"/>
      <c r="N13" s="330"/>
      <c r="O13" s="319"/>
      <c r="P13" s="322"/>
      <c r="Q13" s="42" t="s">
        <v>26</v>
      </c>
      <c r="R13" s="10" t="s">
        <v>27</v>
      </c>
    </row>
    <row r="14" spans="1:41" x14ac:dyDescent="0.15">
      <c r="A14" s="151"/>
      <c r="B14" s="323"/>
      <c r="C14" s="324"/>
      <c r="D14" s="325"/>
      <c r="E14" s="60">
        <f>IF(要項!F55="","",要項!F55)</f>
        <v>3</v>
      </c>
      <c r="F14" s="61" t="s">
        <v>28</v>
      </c>
      <c r="G14" s="60">
        <f>IF(要項!H55="","",要項!H55)</f>
        <v>1</v>
      </c>
      <c r="H14" s="62"/>
      <c r="I14" s="61" t="s">
        <v>28</v>
      </c>
      <c r="J14" s="63"/>
      <c r="K14" s="60">
        <f>IF(要項!Q57="","",要項!Q57)</f>
        <v>1</v>
      </c>
      <c r="L14" s="61" t="s">
        <v>28</v>
      </c>
      <c r="M14" s="60">
        <f>IF(要項!S57="","",要項!S57)</f>
        <v>5</v>
      </c>
      <c r="N14" s="62"/>
      <c r="O14" s="61" t="s">
        <v>28</v>
      </c>
      <c r="P14" s="64"/>
      <c r="Q14" s="71"/>
      <c r="R14" s="72"/>
      <c r="T14" s="66"/>
      <c r="U14" s="66"/>
      <c r="V14" s="66"/>
      <c r="W14" s="66">
        <f t="shared" ref="W14:AH14" si="2">IF(E14="","0",E14)</f>
        <v>3</v>
      </c>
      <c r="X14" s="66" t="str">
        <f t="shared" si="2"/>
        <v>-</v>
      </c>
      <c r="Y14" s="66">
        <f t="shared" si="2"/>
        <v>1</v>
      </c>
      <c r="Z14" s="66" t="str">
        <f t="shared" si="2"/>
        <v>0</v>
      </c>
      <c r="AA14" s="66" t="str">
        <f t="shared" si="2"/>
        <v>-</v>
      </c>
      <c r="AB14" s="66" t="str">
        <f t="shared" si="2"/>
        <v>0</v>
      </c>
      <c r="AC14" s="66">
        <f t="shared" si="2"/>
        <v>1</v>
      </c>
      <c r="AD14" s="66" t="str">
        <f t="shared" si="2"/>
        <v>-</v>
      </c>
      <c r="AE14" s="66">
        <f t="shared" si="2"/>
        <v>5</v>
      </c>
      <c r="AF14" s="66" t="str">
        <f t="shared" si="2"/>
        <v>0</v>
      </c>
      <c r="AG14" s="66" t="str">
        <f t="shared" si="2"/>
        <v>-</v>
      </c>
      <c r="AH14" s="66" t="str">
        <f t="shared" si="2"/>
        <v>0</v>
      </c>
      <c r="AI14" s="67"/>
      <c r="AJ14" s="67" t="str">
        <f>IF(B14="","",IF(B14=B14,1,IF(B14&gt;B14,3,0)))</f>
        <v/>
      </c>
      <c r="AK14" s="67">
        <f>IF(E14="","",IF(E14=G14,1,IF(E14&gt;G14,3,0)))</f>
        <v>3</v>
      </c>
      <c r="AL14" s="67" t="str">
        <f>IF(H14="","",IF(H14=J14,1,IF(H14&gt;J14,3,0)))</f>
        <v/>
      </c>
      <c r="AM14" s="67">
        <f>IF(K14="","",IF(K14=M14,1,IF(K14&gt;M14,3,0)))</f>
        <v>0</v>
      </c>
      <c r="AN14" s="67" t="str">
        <f>IF(N14="","",IF(N14=P14,1,IF(N14&gt;P14,3,0)))</f>
        <v/>
      </c>
      <c r="AO14" s="68">
        <f>SUM(AJ14:AN14)</f>
        <v>3</v>
      </c>
    </row>
    <row r="15" spans="1:41" x14ac:dyDescent="0.15">
      <c r="A15" s="152"/>
      <c r="B15" s="11">
        <f>IF(G14="","",G14)</f>
        <v>1</v>
      </c>
      <c r="C15" s="12" t="s">
        <v>28</v>
      </c>
      <c r="D15" s="47">
        <f>IF(E14="","",E14)</f>
        <v>3</v>
      </c>
      <c r="E15" s="285"/>
      <c r="F15" s="286"/>
      <c r="G15" s="286"/>
      <c r="H15" s="48">
        <f>IF(要項!F58="","",要項!F58)</f>
        <v>4</v>
      </c>
      <c r="I15" s="12" t="s">
        <v>28</v>
      </c>
      <c r="J15" s="47">
        <f>IF(要項!H58="","",要項!H58)</f>
        <v>3</v>
      </c>
      <c r="K15" s="49"/>
      <c r="L15" s="12" t="s">
        <v>28</v>
      </c>
      <c r="M15" s="49"/>
      <c r="N15" s="48"/>
      <c r="O15" s="12" t="s">
        <v>28</v>
      </c>
      <c r="P15" s="50"/>
      <c r="Q15" s="155"/>
      <c r="R15" s="15"/>
      <c r="T15" s="66">
        <f t="shared" ref="T15:V18" si="3">IF(B15="","0",B15)</f>
        <v>1</v>
      </c>
      <c r="U15" s="66" t="str">
        <f t="shared" si="3"/>
        <v>-</v>
      </c>
      <c r="V15" s="66">
        <f t="shared" si="3"/>
        <v>3</v>
      </c>
      <c r="W15" s="66"/>
      <c r="X15" s="66"/>
      <c r="Y15" s="66"/>
      <c r="Z15" s="66">
        <f t="shared" ref="Z15:AH15" si="4">IF(H15="","0",H15)</f>
        <v>4</v>
      </c>
      <c r="AA15" s="66" t="str">
        <f t="shared" si="4"/>
        <v>-</v>
      </c>
      <c r="AB15" s="66">
        <f t="shared" si="4"/>
        <v>3</v>
      </c>
      <c r="AC15" s="66" t="str">
        <f t="shared" si="4"/>
        <v>0</v>
      </c>
      <c r="AD15" s="66" t="str">
        <f t="shared" si="4"/>
        <v>-</v>
      </c>
      <c r="AE15" s="66" t="str">
        <f t="shared" si="4"/>
        <v>0</v>
      </c>
      <c r="AF15" s="66" t="str">
        <f t="shared" si="4"/>
        <v>0</v>
      </c>
      <c r="AG15" s="66" t="str">
        <f t="shared" si="4"/>
        <v>-</v>
      </c>
      <c r="AH15" s="66" t="str">
        <f t="shared" si="4"/>
        <v>0</v>
      </c>
      <c r="AI15" s="67"/>
      <c r="AJ15" s="12">
        <f>IF(B15="","",IF(B15=D15,1,IF(B15&gt;D15,3,0)))</f>
        <v>0</v>
      </c>
      <c r="AK15" s="12" t="str">
        <f>IF(E15="","",IF(E15=G15,1,IF(E15&gt;G15,3,0)))</f>
        <v/>
      </c>
      <c r="AL15" s="12">
        <f>IF(H15="","",IF(H15=J15,1,IF(H15&gt;J15,3,0)))</f>
        <v>3</v>
      </c>
      <c r="AM15" s="12" t="str">
        <f>IF(K15="","",IF(K15=M15,1,IF(K15&gt;M15,3,0)))</f>
        <v/>
      </c>
      <c r="AN15" s="12" t="str">
        <f>IF(N15="","",IF(N15=P15,1,IF(N15&gt;P15,3,0)))</f>
        <v/>
      </c>
      <c r="AO15" s="69">
        <f>SUM(AJ15:AN15)</f>
        <v>3</v>
      </c>
    </row>
    <row r="16" spans="1:41" x14ac:dyDescent="0.15">
      <c r="A16" s="153"/>
      <c r="B16" s="51" t="str">
        <f>IF(J14="","",J14)</f>
        <v/>
      </c>
      <c r="C16" s="30" t="s">
        <v>28</v>
      </c>
      <c r="D16" s="52" t="str">
        <f>IF(H14="","",H14)</f>
        <v/>
      </c>
      <c r="E16" s="30">
        <f>IF(J15="","",J15)</f>
        <v>3</v>
      </c>
      <c r="F16" s="30" t="s">
        <v>28</v>
      </c>
      <c r="G16" s="30">
        <f>IF(H15="","",H15)</f>
        <v>4</v>
      </c>
      <c r="H16" s="287"/>
      <c r="I16" s="288"/>
      <c r="J16" s="289"/>
      <c r="K16" s="30">
        <f>IF(要項!F56="","",要項!F56)</f>
        <v>0</v>
      </c>
      <c r="L16" s="12" t="s">
        <v>28</v>
      </c>
      <c r="M16" s="30">
        <f>IF(要項!H56="","",要項!H56)</f>
        <v>1</v>
      </c>
      <c r="N16" s="53"/>
      <c r="O16" s="12" t="s">
        <v>28</v>
      </c>
      <c r="P16" s="54"/>
      <c r="Q16" s="72"/>
      <c r="R16" s="15"/>
      <c r="T16" s="66" t="str">
        <f t="shared" si="3"/>
        <v>0</v>
      </c>
      <c r="U16" s="66" t="str">
        <f t="shared" si="3"/>
        <v>-</v>
      </c>
      <c r="V16" s="66" t="str">
        <f t="shared" si="3"/>
        <v>0</v>
      </c>
      <c r="W16" s="66">
        <f t="shared" ref="W16:Y18" si="5">IF(E16="","0",E16)</f>
        <v>3</v>
      </c>
      <c r="X16" s="66" t="str">
        <f t="shared" si="5"/>
        <v>-</v>
      </c>
      <c r="Y16" s="66">
        <f t="shared" si="5"/>
        <v>4</v>
      </c>
      <c r="Z16" s="66"/>
      <c r="AA16" s="66"/>
      <c r="AB16" s="66"/>
      <c r="AC16" s="66">
        <f t="shared" ref="AC16:AH16" si="6">IF(K16="","0",K16)</f>
        <v>0</v>
      </c>
      <c r="AD16" s="66" t="str">
        <f t="shared" si="6"/>
        <v>-</v>
      </c>
      <c r="AE16" s="66">
        <f t="shared" si="6"/>
        <v>1</v>
      </c>
      <c r="AF16" s="66" t="str">
        <f t="shared" si="6"/>
        <v>0</v>
      </c>
      <c r="AG16" s="66" t="str">
        <f t="shared" si="6"/>
        <v>-</v>
      </c>
      <c r="AH16" s="66" t="str">
        <f t="shared" si="6"/>
        <v>0</v>
      </c>
      <c r="AI16" s="67"/>
      <c r="AJ16" s="67" t="str">
        <f>IF(B16="","",IF(B16=D16,1,IF(B16&gt;D16,3,0)))</f>
        <v/>
      </c>
      <c r="AK16" s="67">
        <f>IF(E16="","",IF(E16=G16,1,IF(E16&gt;G16,3,0)))</f>
        <v>0</v>
      </c>
      <c r="AL16" s="67" t="str">
        <f>IF(H16="","",IF(H16=J16,1,IF(H16&gt;J16,3,0)))</f>
        <v/>
      </c>
      <c r="AM16" s="67">
        <f>IF(K16="","",IF(K16=M16,1,IF(K16&gt;M16,3,0)))</f>
        <v>0</v>
      </c>
      <c r="AN16" s="67" t="str">
        <f>IF(N16="","",IF(N16=P16,1,IF(N16&gt;P16,3,0)))</f>
        <v/>
      </c>
      <c r="AO16" s="70">
        <f>SUM(AJ16:AN16)</f>
        <v>0</v>
      </c>
    </row>
    <row r="17" spans="1:41" x14ac:dyDescent="0.15">
      <c r="A17" s="152"/>
      <c r="B17" s="55">
        <f>IF(M14="","",M14)</f>
        <v>5</v>
      </c>
      <c r="C17" s="49" t="s">
        <v>28</v>
      </c>
      <c r="D17" s="47">
        <f>IF(K14="","",K14)</f>
        <v>1</v>
      </c>
      <c r="E17" s="49" t="str">
        <f>IF(M15="","",M15)</f>
        <v/>
      </c>
      <c r="F17" s="49" t="s">
        <v>28</v>
      </c>
      <c r="G17" s="49" t="str">
        <f>IF(K15="","",K15)</f>
        <v/>
      </c>
      <c r="H17" s="48"/>
      <c r="I17" s="12" t="s">
        <v>28</v>
      </c>
      <c r="J17" s="47">
        <f>IF(K16="","",K16)</f>
        <v>0</v>
      </c>
      <c r="K17" s="286"/>
      <c r="L17" s="286"/>
      <c r="M17" s="286"/>
      <c r="N17" s="48">
        <f>IF(要項!F59="","",要項!F59)</f>
        <v>0</v>
      </c>
      <c r="O17" s="12" t="s">
        <v>28</v>
      </c>
      <c r="P17" s="50">
        <f>IF(要項!H59="","",要項!H59)</f>
        <v>4</v>
      </c>
      <c r="Q17" s="72"/>
      <c r="R17" s="15"/>
      <c r="T17" s="66">
        <f t="shared" si="3"/>
        <v>5</v>
      </c>
      <c r="U17" s="66" t="str">
        <f t="shared" si="3"/>
        <v>-</v>
      </c>
      <c r="V17" s="66">
        <f t="shared" si="3"/>
        <v>1</v>
      </c>
      <c r="W17" s="66" t="str">
        <f t="shared" si="5"/>
        <v>0</v>
      </c>
      <c r="X17" s="66" t="str">
        <f t="shared" si="5"/>
        <v>-</v>
      </c>
      <c r="Y17" s="66" t="str">
        <f t="shared" si="5"/>
        <v>0</v>
      </c>
      <c r="Z17" s="66" t="str">
        <f t="shared" ref="Z17:AB18" si="7">IF(H17="","0",H17)</f>
        <v>0</v>
      </c>
      <c r="AA17" s="66" t="str">
        <f t="shared" si="7"/>
        <v>-</v>
      </c>
      <c r="AB17" s="66">
        <f t="shared" si="7"/>
        <v>0</v>
      </c>
      <c r="AC17" s="66"/>
      <c r="AD17" s="66"/>
      <c r="AE17" s="66"/>
      <c r="AF17" s="66">
        <f>IF(N17="","0",N17)</f>
        <v>0</v>
      </c>
      <c r="AG17" s="66" t="str">
        <f>IF(O17="","0",O17)</f>
        <v>-</v>
      </c>
      <c r="AH17" s="66">
        <f>IF(P17="","0",P17)</f>
        <v>4</v>
      </c>
      <c r="AI17" s="67"/>
      <c r="AJ17" s="12">
        <f>IF(B17="","",IF(B17=D17,1,IF(B17&gt;D17,3,0)))</f>
        <v>3</v>
      </c>
      <c r="AK17" s="12" t="str">
        <f>IF(E17="","",IF(E17=G17,1,IF(E17&gt;G17,3,0)))</f>
        <v/>
      </c>
      <c r="AL17" s="12" t="str">
        <f>IF(H17="","",IF(H17=J17,1,IF(H17&gt;J17,3,0)))</f>
        <v/>
      </c>
      <c r="AM17" s="12" t="str">
        <f>IF(K17="","",IF(K17=M17,1,IF(K17&gt;M17,3,0)))</f>
        <v/>
      </c>
      <c r="AN17" s="12">
        <f>IF(N17="","",IF(N17=P17,1,IF(N17&gt;P17,3,0)))</f>
        <v>0</v>
      </c>
      <c r="AO17" s="69">
        <f>SUM(AJ17:AN17)</f>
        <v>3</v>
      </c>
    </row>
    <row r="18" spans="1:41" ht="21.75" thickBot="1" x14ac:dyDescent="0.2">
      <c r="A18" s="154"/>
      <c r="B18" s="56" t="str">
        <f>IF(P14="","",P14)</f>
        <v/>
      </c>
      <c r="C18" s="57" t="s">
        <v>28</v>
      </c>
      <c r="D18" s="58" t="str">
        <f>IF(N14="","",N14)</f>
        <v/>
      </c>
      <c r="E18" s="57" t="str">
        <f>IF(P15="","",P15)</f>
        <v/>
      </c>
      <c r="F18" s="57" t="s">
        <v>28</v>
      </c>
      <c r="G18" s="57" t="str">
        <f>IF(N15="","",N15)</f>
        <v/>
      </c>
      <c r="H18" s="59" t="str">
        <f>IF(P16="","",P16)</f>
        <v/>
      </c>
      <c r="I18" s="65" t="s">
        <v>28</v>
      </c>
      <c r="J18" s="58" t="str">
        <f>IF(N16="","",N16)</f>
        <v/>
      </c>
      <c r="K18" s="57">
        <f>IF(P17="","",P17)</f>
        <v>4</v>
      </c>
      <c r="L18" s="57" t="s">
        <v>28</v>
      </c>
      <c r="M18" s="57">
        <f>IF(N17="","",N17)</f>
        <v>0</v>
      </c>
      <c r="N18" s="326"/>
      <c r="O18" s="327"/>
      <c r="P18" s="328"/>
      <c r="Q18" s="21"/>
      <c r="R18" s="73"/>
      <c r="T18" s="66" t="str">
        <f t="shared" si="3"/>
        <v>0</v>
      </c>
      <c r="U18" s="66" t="str">
        <f t="shared" si="3"/>
        <v>-</v>
      </c>
      <c r="V18" s="66" t="str">
        <f t="shared" si="3"/>
        <v>0</v>
      </c>
      <c r="W18" s="66" t="str">
        <f t="shared" si="5"/>
        <v>0</v>
      </c>
      <c r="X18" s="66" t="str">
        <f t="shared" si="5"/>
        <v>-</v>
      </c>
      <c r="Y18" s="66" t="str">
        <f t="shared" si="5"/>
        <v>0</v>
      </c>
      <c r="Z18" s="66" t="str">
        <f t="shared" si="7"/>
        <v>0</v>
      </c>
      <c r="AA18" s="66" t="str">
        <f t="shared" si="7"/>
        <v>-</v>
      </c>
      <c r="AB18" s="66" t="str">
        <f t="shared" si="7"/>
        <v>0</v>
      </c>
      <c r="AC18" s="66">
        <f>IF(K18="","0",K18)</f>
        <v>4</v>
      </c>
      <c r="AD18" s="66" t="str">
        <f>IF(L18="","0",L18)</f>
        <v>-</v>
      </c>
      <c r="AE18" s="66">
        <f>IF(M18="","0",M18)</f>
        <v>0</v>
      </c>
      <c r="AF18" s="66"/>
      <c r="AG18" s="66"/>
      <c r="AH18" s="66"/>
      <c r="AI18" s="67"/>
      <c r="AJ18" s="12" t="str">
        <f>IF(B18="","",IF(B18=D18,1,IF(B18&gt;D18,3,0)))</f>
        <v/>
      </c>
      <c r="AK18" s="12" t="str">
        <f>IF(E18="","",IF(E18=G18,1,IF(E18&gt;G18,3,0)))</f>
        <v/>
      </c>
      <c r="AL18" s="12" t="str">
        <f>IF(H18="","",IF(H18=J18,1,IF(H18&gt;J18,3,0)))</f>
        <v/>
      </c>
      <c r="AM18" s="12">
        <f>IF(K18="","",IF(K18=M18,1,IF(K18&gt;M18,3,0)))</f>
        <v>3</v>
      </c>
      <c r="AN18" s="12" t="str">
        <f>IF(N18="","",IF(N18=P18,1,IF(N18&gt;P18,3,0)))</f>
        <v/>
      </c>
      <c r="AO18" s="69">
        <f>SUM(AJ18:AN18)</f>
        <v>3</v>
      </c>
    </row>
    <row r="19" spans="1:41" x14ac:dyDescent="0.2">
      <c r="B19" s="31"/>
      <c r="C19" s="31"/>
      <c r="D19" s="31"/>
      <c r="E19" s="31"/>
      <c r="F19" s="29"/>
    </row>
    <row r="20" spans="1:41" s="145" customFormat="1" x14ac:dyDescent="0.2">
      <c r="B20" s="31"/>
      <c r="C20" s="31"/>
      <c r="D20" s="31"/>
      <c r="E20" s="31"/>
      <c r="F20" s="29"/>
      <c r="T20" s="22"/>
      <c r="U20" s="22"/>
      <c r="V20" s="22"/>
      <c r="W20" s="22"/>
      <c r="X20" s="22"/>
      <c r="Y20" s="22"/>
      <c r="Z20" s="22"/>
      <c r="AA20" s="22"/>
      <c r="AB20" s="22"/>
    </row>
    <row r="21" spans="1:41" s="145" customFormat="1" x14ac:dyDescent="0.2">
      <c r="B21" s="31"/>
      <c r="C21" s="31"/>
      <c r="D21" s="31"/>
      <c r="E21" s="31"/>
      <c r="F21" s="29"/>
      <c r="T21" s="22"/>
      <c r="U21" s="22"/>
      <c r="V21" s="22"/>
      <c r="W21" s="22"/>
      <c r="X21" s="22"/>
      <c r="Y21" s="22"/>
      <c r="Z21" s="22"/>
      <c r="AA21" s="22"/>
      <c r="AB21" s="22"/>
    </row>
    <row r="22" spans="1:41" s="145" customFormat="1" x14ac:dyDescent="0.15">
      <c r="A22" s="156" t="s">
        <v>29</v>
      </c>
      <c r="B22" s="156"/>
      <c r="C22" s="156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8"/>
      <c r="O22" s="158"/>
      <c r="P22" s="158"/>
      <c r="Q22" s="158"/>
      <c r="T22" s="22"/>
      <c r="U22" s="22"/>
      <c r="V22" s="22"/>
      <c r="W22" s="22"/>
      <c r="X22" s="22"/>
      <c r="Y22" s="22"/>
      <c r="Z22" s="22"/>
      <c r="AA22" s="22"/>
      <c r="AB22" s="22"/>
    </row>
    <row r="23" spans="1:41" s="145" customFormat="1" x14ac:dyDescent="0.15">
      <c r="A23" s="156" t="s">
        <v>30</v>
      </c>
      <c r="B23" s="156"/>
      <c r="C23" s="156"/>
      <c r="D23" s="156"/>
      <c r="E23" s="301"/>
      <c r="F23" s="301"/>
      <c r="G23" s="301"/>
      <c r="H23" s="156" t="s">
        <v>31</v>
      </c>
      <c r="I23" s="157"/>
      <c r="J23" s="157"/>
      <c r="K23" s="157"/>
      <c r="L23" s="157"/>
      <c r="M23" s="156" t="s">
        <v>128</v>
      </c>
      <c r="N23" s="158"/>
      <c r="O23" s="158"/>
      <c r="P23" s="158"/>
      <c r="Q23" s="158"/>
      <c r="T23" s="22"/>
      <c r="U23" s="22"/>
      <c r="V23" s="22"/>
      <c r="W23" s="22"/>
      <c r="X23" s="22"/>
      <c r="Y23" s="22"/>
      <c r="Z23" s="22"/>
      <c r="AA23" s="22"/>
      <c r="AB23" s="22"/>
    </row>
    <row r="24" spans="1:41" s="145" customFormat="1" x14ac:dyDescent="0.2">
      <c r="B24" s="31"/>
      <c r="C24" s="31"/>
      <c r="D24" s="31"/>
      <c r="E24" s="31"/>
      <c r="F24" s="29"/>
      <c r="T24" s="22"/>
      <c r="U24" s="22"/>
      <c r="V24" s="22"/>
      <c r="W24" s="22"/>
      <c r="X24" s="22"/>
      <c r="Y24" s="22"/>
      <c r="Z24" s="22"/>
      <c r="AA24" s="22"/>
      <c r="AB24" s="22"/>
    </row>
    <row r="25" spans="1:41" s="145" customFormat="1" x14ac:dyDescent="0.15">
      <c r="A25" s="156" t="s">
        <v>32</v>
      </c>
      <c r="B25" s="156"/>
      <c r="C25" s="156"/>
      <c r="D25" s="156"/>
      <c r="E25" s="301"/>
      <c r="F25" s="301"/>
      <c r="G25" s="301"/>
      <c r="H25" s="156" t="s">
        <v>31</v>
      </c>
      <c r="I25" s="157"/>
      <c r="J25" s="157"/>
      <c r="K25" s="157"/>
      <c r="L25" s="157"/>
      <c r="M25" s="156" t="s">
        <v>129</v>
      </c>
      <c r="N25" s="158"/>
      <c r="O25" s="158"/>
      <c r="P25" s="158"/>
      <c r="T25" s="22"/>
      <c r="U25" s="22"/>
      <c r="V25" s="22"/>
      <c r="W25" s="22"/>
      <c r="X25" s="22"/>
      <c r="Y25" s="22"/>
      <c r="Z25" s="22"/>
      <c r="AA25" s="22"/>
      <c r="AB25" s="22"/>
    </row>
    <row r="26" spans="1:41" s="145" customFormat="1" x14ac:dyDescent="0.2">
      <c r="B26" s="31"/>
      <c r="C26" s="31"/>
      <c r="D26" s="31"/>
      <c r="E26" s="31"/>
      <c r="F26" s="29"/>
      <c r="T26" s="22"/>
      <c r="U26" s="22"/>
      <c r="V26" s="22"/>
      <c r="W26" s="22"/>
      <c r="X26" s="22"/>
      <c r="Y26" s="22"/>
      <c r="Z26" s="22"/>
      <c r="AA26" s="22"/>
      <c r="AB26" s="22"/>
    </row>
    <row r="27" spans="1:41" s="145" customFormat="1" x14ac:dyDescent="0.2">
      <c r="B27" s="31"/>
      <c r="C27" s="31"/>
      <c r="D27" s="31"/>
      <c r="E27" s="31"/>
      <c r="F27" s="29"/>
      <c r="T27" s="22"/>
      <c r="U27" s="22"/>
      <c r="V27" s="22"/>
      <c r="W27" s="22"/>
      <c r="X27" s="22"/>
      <c r="Y27" s="22"/>
      <c r="Z27" s="22"/>
      <c r="AA27" s="22"/>
      <c r="AB27" s="22"/>
    </row>
    <row r="28" spans="1:41" s="145" customFormat="1" x14ac:dyDescent="0.2">
      <c r="B28" s="31"/>
      <c r="C28" s="31"/>
      <c r="D28" s="31"/>
      <c r="E28" s="31"/>
      <c r="F28" s="29"/>
      <c r="T28" s="22"/>
      <c r="U28" s="22"/>
      <c r="V28" s="22"/>
      <c r="W28" s="22"/>
      <c r="X28" s="22"/>
      <c r="Y28" s="22"/>
      <c r="Z28" s="22"/>
      <c r="AA28" s="22"/>
      <c r="AB28" s="22"/>
    </row>
    <row r="29" spans="1:41" s="145" customFormat="1" x14ac:dyDescent="0.2">
      <c r="B29" s="31"/>
      <c r="C29" s="31"/>
      <c r="D29" s="31"/>
      <c r="E29" s="31"/>
      <c r="F29" s="29"/>
      <c r="T29" s="22"/>
      <c r="U29" s="22"/>
      <c r="V29" s="22"/>
      <c r="W29" s="22"/>
      <c r="X29" s="22"/>
      <c r="Y29" s="22"/>
      <c r="Z29" s="22"/>
      <c r="AA29" s="22"/>
      <c r="AB29" s="22"/>
    </row>
    <row r="30" spans="1:41" s="145" customFormat="1" x14ac:dyDescent="0.2">
      <c r="B30" s="31"/>
      <c r="C30" s="31"/>
      <c r="D30" s="31"/>
      <c r="E30" s="31"/>
      <c r="F30" s="29"/>
      <c r="T30" s="22"/>
      <c r="U30" s="22"/>
      <c r="V30" s="22"/>
      <c r="W30" s="22"/>
      <c r="X30" s="22"/>
      <c r="Y30" s="22"/>
      <c r="Z30" s="22"/>
      <c r="AA30" s="22"/>
      <c r="AB30" s="22"/>
    </row>
    <row r="31" spans="1:41" x14ac:dyDescent="0.15"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32"/>
      <c r="R31" s="33"/>
    </row>
    <row r="32" spans="1:41" x14ac:dyDescent="0.15">
      <c r="A32" s="156"/>
      <c r="B32" s="156"/>
      <c r="C32" s="156"/>
      <c r="D32" s="157"/>
      <c r="E32" s="157"/>
      <c r="F32" s="157"/>
      <c r="G32" s="157"/>
      <c r="H32" s="157"/>
      <c r="I32" s="157"/>
      <c r="J32" s="157"/>
      <c r="K32" s="157"/>
      <c r="L32" s="157"/>
      <c r="M32" s="157"/>
      <c r="N32" s="158"/>
      <c r="O32" s="158"/>
      <c r="P32" s="158"/>
      <c r="Q32" s="158"/>
      <c r="R32" s="24"/>
      <c r="AC32" s="22"/>
      <c r="AD32" s="22"/>
      <c r="AE32" s="22"/>
      <c r="AF32" s="22"/>
      <c r="AG32" s="22"/>
      <c r="AH32" s="22"/>
    </row>
    <row r="33" spans="1:41" x14ac:dyDescent="0.15">
      <c r="A33" s="156"/>
      <c r="B33" s="156"/>
      <c r="C33" s="156"/>
      <c r="D33" s="156"/>
      <c r="E33" s="301"/>
      <c r="F33" s="301"/>
      <c r="G33" s="301"/>
      <c r="H33" s="156"/>
      <c r="I33" s="157"/>
      <c r="J33" s="157"/>
      <c r="K33" s="157"/>
      <c r="L33" s="157"/>
      <c r="M33" s="156"/>
      <c r="N33" s="158"/>
      <c r="O33" s="158"/>
      <c r="P33" s="158"/>
      <c r="Q33" s="158"/>
      <c r="R33" s="24"/>
      <c r="T33" s="66"/>
      <c r="U33" s="66"/>
      <c r="V33" s="66"/>
      <c r="W33" s="66" t="e">
        <f>IF(#REF!="","0",#REF!)</f>
        <v>#REF!</v>
      </c>
      <c r="X33" s="66" t="e">
        <f>IF(#REF!="","0",#REF!)</f>
        <v>#REF!</v>
      </c>
      <c r="Y33" s="66" t="e">
        <f>IF(#REF!="","0",#REF!)</f>
        <v>#REF!</v>
      </c>
      <c r="Z33" s="66" t="e">
        <f>IF(#REF!="","0",#REF!)</f>
        <v>#REF!</v>
      </c>
      <c r="AA33" s="66" t="e">
        <f>IF(#REF!="","0",#REF!)</f>
        <v>#REF!</v>
      </c>
      <c r="AB33" s="66" t="e">
        <f>IF(#REF!="","0",#REF!)</f>
        <v>#REF!</v>
      </c>
      <c r="AC33" s="66" t="e">
        <f>IF(#REF!="","0",#REF!)</f>
        <v>#REF!</v>
      </c>
      <c r="AD33" s="66" t="e">
        <f>IF(#REF!="","0",#REF!)</f>
        <v>#REF!</v>
      </c>
      <c r="AE33" s="66" t="e">
        <f>IF(#REF!="","0",#REF!)</f>
        <v>#REF!</v>
      </c>
      <c r="AF33" s="66" t="e">
        <f>IF(#REF!="","0",#REF!)</f>
        <v>#REF!</v>
      </c>
      <c r="AG33" s="66" t="e">
        <f>IF(#REF!="","0",#REF!)</f>
        <v>#REF!</v>
      </c>
      <c r="AH33" s="66" t="e">
        <f>IF(#REF!="","0",#REF!)</f>
        <v>#REF!</v>
      </c>
      <c r="AI33" s="67"/>
      <c r="AJ33" s="67" t="e">
        <f>IF(#REF!="","",IF(#REF!=#REF!,1,IF(#REF!&gt;#REF!,3,0)))</f>
        <v>#REF!</v>
      </c>
      <c r="AK33" s="67" t="e">
        <f>IF(#REF!="","",IF(#REF!=#REF!,1,IF(#REF!&gt;#REF!,3,0)))</f>
        <v>#REF!</v>
      </c>
      <c r="AL33" s="67" t="e">
        <f>IF(#REF!="","",IF(#REF!=#REF!,1,IF(#REF!&gt;#REF!,3,0)))</f>
        <v>#REF!</v>
      </c>
      <c r="AM33" s="67" t="e">
        <f>IF(#REF!="","",IF(#REF!=#REF!,1,IF(#REF!&gt;#REF!,3,0)))</f>
        <v>#REF!</v>
      </c>
      <c r="AN33" s="67" t="e">
        <f>IF(#REF!="","",IF(#REF!=#REF!,1,IF(#REF!&gt;#REF!,3,0)))</f>
        <v>#REF!</v>
      </c>
      <c r="AO33" s="68" t="e">
        <f>SUM(AJ33:AN33)</f>
        <v>#REF!</v>
      </c>
    </row>
    <row r="34" spans="1:41" x14ac:dyDescent="0.15">
      <c r="A34" s="156"/>
      <c r="B34" s="156"/>
      <c r="C34" s="156"/>
      <c r="D34" s="156"/>
      <c r="E34" s="301"/>
      <c r="F34" s="301"/>
      <c r="G34" s="301"/>
      <c r="H34" s="156"/>
      <c r="I34" s="157"/>
      <c r="J34" s="157"/>
      <c r="K34" s="157"/>
      <c r="L34" s="157"/>
      <c r="M34" s="156"/>
      <c r="N34" s="158"/>
      <c r="O34" s="158"/>
      <c r="P34" s="158"/>
      <c r="Q34" s="158"/>
      <c r="R34" s="24"/>
      <c r="T34" s="66" t="e">
        <f>IF(#REF!="","0",#REF!)</f>
        <v>#REF!</v>
      </c>
      <c r="U34" s="66" t="e">
        <f>IF(#REF!="","0",#REF!)</f>
        <v>#REF!</v>
      </c>
      <c r="V34" s="66" t="e">
        <f>IF(#REF!="","0",#REF!)</f>
        <v>#REF!</v>
      </c>
      <c r="W34" s="66"/>
      <c r="X34" s="66"/>
      <c r="Y34" s="66"/>
      <c r="Z34" s="66" t="e">
        <f>IF(#REF!="","0",#REF!)</f>
        <v>#REF!</v>
      </c>
      <c r="AA34" s="66" t="e">
        <f>IF(#REF!="","0",#REF!)</f>
        <v>#REF!</v>
      </c>
      <c r="AB34" s="66" t="e">
        <f>IF(#REF!="","0",#REF!)</f>
        <v>#REF!</v>
      </c>
      <c r="AC34" s="66" t="e">
        <f>IF(#REF!="","0",#REF!)</f>
        <v>#REF!</v>
      </c>
      <c r="AD34" s="66" t="e">
        <f>IF(#REF!="","0",#REF!)</f>
        <v>#REF!</v>
      </c>
      <c r="AE34" s="66" t="e">
        <f>IF(#REF!="","0",#REF!)</f>
        <v>#REF!</v>
      </c>
      <c r="AF34" s="66" t="e">
        <f>IF(#REF!="","0",#REF!)</f>
        <v>#REF!</v>
      </c>
      <c r="AG34" s="66" t="e">
        <f>IF(#REF!="","0",#REF!)</f>
        <v>#REF!</v>
      </c>
      <c r="AH34" s="66" t="e">
        <f>IF(#REF!="","0",#REF!)</f>
        <v>#REF!</v>
      </c>
      <c r="AI34" s="67"/>
      <c r="AJ34" s="12" t="e">
        <f>IF(#REF!="","",IF(#REF!=#REF!,1,IF(#REF!&gt;#REF!,3,0)))</f>
        <v>#REF!</v>
      </c>
      <c r="AK34" s="12" t="e">
        <f>IF(#REF!="","",IF(#REF!=#REF!,1,IF(#REF!&gt;#REF!,3,0)))</f>
        <v>#REF!</v>
      </c>
      <c r="AL34" s="12" t="e">
        <f>IF(#REF!="","",IF(#REF!=#REF!,1,IF(#REF!&gt;#REF!,3,0)))</f>
        <v>#REF!</v>
      </c>
      <c r="AM34" s="12" t="e">
        <f>IF(#REF!="","",IF(#REF!=#REF!,1,IF(#REF!&gt;#REF!,3,0)))</f>
        <v>#REF!</v>
      </c>
      <c r="AN34" s="12" t="e">
        <f>IF(#REF!="","",IF(#REF!=#REF!,1,IF(#REF!&gt;#REF!,3,0)))</f>
        <v>#REF!</v>
      </c>
      <c r="AO34" s="69" t="e">
        <f>SUM(AJ34:AN34)</f>
        <v>#REF!</v>
      </c>
    </row>
    <row r="35" spans="1:41" x14ac:dyDescent="0.15">
      <c r="A35" s="156"/>
      <c r="B35" s="156"/>
      <c r="C35" s="156"/>
      <c r="D35" s="156"/>
      <c r="E35" s="290"/>
      <c r="F35" s="290"/>
      <c r="G35" s="290"/>
      <c r="H35" s="156"/>
      <c r="I35" s="290"/>
      <c r="J35" s="290"/>
      <c r="K35" s="290"/>
      <c r="L35" s="290"/>
      <c r="M35" s="290"/>
      <c r="N35" s="158"/>
      <c r="O35" s="158"/>
      <c r="P35" s="158"/>
      <c r="Q35" s="158"/>
      <c r="R35" s="24"/>
      <c r="T35" s="66" t="e">
        <f>IF(#REF!="","0",#REF!)</f>
        <v>#REF!</v>
      </c>
      <c r="U35" s="66" t="e">
        <f>IF(#REF!="","0",#REF!)</f>
        <v>#REF!</v>
      </c>
      <c r="V35" s="66" t="e">
        <f>IF(#REF!="","0",#REF!)</f>
        <v>#REF!</v>
      </c>
      <c r="W35" s="66" t="e">
        <f>IF(#REF!="","0",#REF!)</f>
        <v>#REF!</v>
      </c>
      <c r="X35" s="66" t="e">
        <f>IF(#REF!="","0",#REF!)</f>
        <v>#REF!</v>
      </c>
      <c r="Y35" s="66" t="e">
        <f>IF(#REF!="","0",#REF!)</f>
        <v>#REF!</v>
      </c>
      <c r="Z35" s="66"/>
      <c r="AA35" s="66"/>
      <c r="AB35" s="66"/>
      <c r="AC35" s="66" t="e">
        <f>IF(#REF!="","0",#REF!)</f>
        <v>#REF!</v>
      </c>
      <c r="AD35" s="66" t="e">
        <f>IF(#REF!="","0",#REF!)</f>
        <v>#REF!</v>
      </c>
      <c r="AE35" s="66" t="e">
        <f>IF(#REF!="","0",#REF!)</f>
        <v>#REF!</v>
      </c>
      <c r="AF35" s="66" t="e">
        <f>IF(#REF!="","0",#REF!)</f>
        <v>#REF!</v>
      </c>
      <c r="AG35" s="66" t="e">
        <f>IF(#REF!="","0",#REF!)</f>
        <v>#REF!</v>
      </c>
      <c r="AH35" s="66" t="e">
        <f>IF(#REF!="","0",#REF!)</f>
        <v>#REF!</v>
      </c>
      <c r="AI35" s="67"/>
      <c r="AJ35" s="67" t="e">
        <f>IF(#REF!="","",IF(#REF!=#REF!,1,IF(#REF!&gt;#REF!,3,0)))</f>
        <v>#REF!</v>
      </c>
      <c r="AK35" s="67" t="e">
        <f>IF(#REF!="","",IF(#REF!=#REF!,1,IF(#REF!&gt;#REF!,3,0)))</f>
        <v>#REF!</v>
      </c>
      <c r="AL35" s="67" t="e">
        <f>IF(#REF!="","",IF(#REF!=#REF!,1,IF(#REF!&gt;#REF!,3,0)))</f>
        <v>#REF!</v>
      </c>
      <c r="AM35" s="67" t="e">
        <f>IF(#REF!="","",IF(#REF!=#REF!,1,IF(#REF!&gt;#REF!,3,0)))</f>
        <v>#REF!</v>
      </c>
      <c r="AN35" s="67" t="e">
        <f>IF(#REF!="","",IF(#REF!=#REF!,1,IF(#REF!&gt;#REF!,3,0)))</f>
        <v>#REF!</v>
      </c>
      <c r="AO35" s="70" t="e">
        <f>SUM(AJ35:AN35)</f>
        <v>#REF!</v>
      </c>
    </row>
    <row r="36" spans="1:41" x14ac:dyDescent="0.15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T36" s="66" t="e">
        <f>IF(#REF!="","0",#REF!)</f>
        <v>#REF!</v>
      </c>
      <c r="U36" s="66" t="e">
        <f>IF(#REF!="","0",#REF!)</f>
        <v>#REF!</v>
      </c>
      <c r="V36" s="66" t="e">
        <f>IF(#REF!="","0",#REF!)</f>
        <v>#REF!</v>
      </c>
      <c r="W36" s="66" t="e">
        <f>IF(#REF!="","0",#REF!)</f>
        <v>#REF!</v>
      </c>
      <c r="X36" s="66" t="e">
        <f>IF(#REF!="","0",#REF!)</f>
        <v>#REF!</v>
      </c>
      <c r="Y36" s="66" t="e">
        <f>IF(#REF!="","0",#REF!)</f>
        <v>#REF!</v>
      </c>
      <c r="Z36" s="66" t="e">
        <f>IF(#REF!="","0",#REF!)</f>
        <v>#REF!</v>
      </c>
      <c r="AA36" s="66" t="e">
        <f>IF(#REF!="","0",#REF!)</f>
        <v>#REF!</v>
      </c>
      <c r="AB36" s="66" t="e">
        <f>IF(#REF!="","0",#REF!)</f>
        <v>#REF!</v>
      </c>
      <c r="AC36" s="66"/>
      <c r="AD36" s="66"/>
      <c r="AE36" s="66"/>
      <c r="AF36" s="66" t="e">
        <f>IF(#REF!="","0",#REF!)</f>
        <v>#REF!</v>
      </c>
      <c r="AG36" s="66" t="e">
        <f>IF(#REF!="","0",#REF!)</f>
        <v>#REF!</v>
      </c>
      <c r="AH36" s="66" t="e">
        <f>IF(#REF!="","0",#REF!)</f>
        <v>#REF!</v>
      </c>
      <c r="AI36" s="67"/>
      <c r="AJ36" s="12" t="e">
        <f>IF(#REF!="","",IF(#REF!=#REF!,1,IF(#REF!&gt;#REF!,3,0)))</f>
        <v>#REF!</v>
      </c>
      <c r="AK36" s="12" t="e">
        <f>IF(#REF!="","",IF(#REF!=#REF!,1,IF(#REF!&gt;#REF!,3,0)))</f>
        <v>#REF!</v>
      </c>
      <c r="AL36" s="12" t="e">
        <f>IF(#REF!="","",IF(#REF!=#REF!,1,IF(#REF!&gt;#REF!,3,0)))</f>
        <v>#REF!</v>
      </c>
      <c r="AM36" s="12" t="e">
        <f>IF(#REF!="","",IF(#REF!=#REF!,1,IF(#REF!&gt;#REF!,3,0)))</f>
        <v>#REF!</v>
      </c>
      <c r="AN36" s="12" t="e">
        <f>IF(#REF!="","",IF(#REF!=#REF!,1,IF(#REF!&gt;#REF!,3,0)))</f>
        <v>#REF!</v>
      </c>
      <c r="AO36" s="69" t="e">
        <f>SUM(AJ36:AN36)</f>
        <v>#REF!</v>
      </c>
    </row>
    <row r="37" spans="1:41" x14ac:dyDescent="0.15">
      <c r="A37" s="24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T37" s="66" t="e">
        <f>IF(#REF!="","0",#REF!)</f>
        <v>#REF!</v>
      </c>
      <c r="U37" s="66" t="e">
        <f>IF(#REF!="","0",#REF!)</f>
        <v>#REF!</v>
      </c>
      <c r="V37" s="66" t="e">
        <f>IF(#REF!="","0",#REF!)</f>
        <v>#REF!</v>
      </c>
      <c r="W37" s="66" t="e">
        <f>IF(#REF!="","0",#REF!)</f>
        <v>#REF!</v>
      </c>
      <c r="X37" s="66" t="e">
        <f>IF(#REF!="","0",#REF!)</f>
        <v>#REF!</v>
      </c>
      <c r="Y37" s="66" t="e">
        <f>IF(#REF!="","0",#REF!)</f>
        <v>#REF!</v>
      </c>
      <c r="Z37" s="66" t="e">
        <f>IF(#REF!="","0",#REF!)</f>
        <v>#REF!</v>
      </c>
      <c r="AA37" s="66" t="e">
        <f>IF(#REF!="","0",#REF!)</f>
        <v>#REF!</v>
      </c>
      <c r="AB37" s="66" t="e">
        <f>IF(#REF!="","0",#REF!)</f>
        <v>#REF!</v>
      </c>
      <c r="AC37" s="66" t="e">
        <f>IF(#REF!="","0",#REF!)</f>
        <v>#REF!</v>
      </c>
      <c r="AD37" s="66" t="e">
        <f>IF(#REF!="","0",#REF!)</f>
        <v>#REF!</v>
      </c>
      <c r="AE37" s="66" t="e">
        <f>IF(#REF!="","0",#REF!)</f>
        <v>#REF!</v>
      </c>
      <c r="AF37" s="66"/>
      <c r="AG37" s="66"/>
      <c r="AH37" s="66"/>
      <c r="AI37" s="67"/>
      <c r="AJ37" s="12" t="e">
        <f>IF(#REF!="","",IF(#REF!=#REF!,1,IF(#REF!&gt;#REF!,3,0)))</f>
        <v>#REF!</v>
      </c>
      <c r="AK37" s="12" t="e">
        <f>IF(#REF!="","",IF(#REF!=#REF!,1,IF(#REF!&gt;#REF!,3,0)))</f>
        <v>#REF!</v>
      </c>
      <c r="AL37" s="12" t="e">
        <f>IF(#REF!="","",IF(#REF!=#REF!,1,IF(#REF!&gt;#REF!,3,0)))</f>
        <v>#REF!</v>
      </c>
      <c r="AM37" s="12" t="e">
        <f>IF(#REF!="","",IF(#REF!=#REF!,1,IF(#REF!&gt;#REF!,3,0)))</f>
        <v>#REF!</v>
      </c>
      <c r="AN37" s="12" t="e">
        <f>IF(#REF!="","",IF(#REF!=#REF!,1,IF(#REF!&gt;#REF!,3,0)))</f>
        <v>#REF!</v>
      </c>
      <c r="AO37" s="69" t="e">
        <f>SUM(AJ37:AN37)</f>
        <v>#REF!</v>
      </c>
    </row>
    <row r="38" spans="1:41" x14ac:dyDescent="0.1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3"/>
      <c r="N38" s="23"/>
      <c r="O38" s="23"/>
      <c r="P38" s="23"/>
      <c r="Q38" s="23"/>
      <c r="R38" s="24"/>
    </row>
    <row r="39" spans="1:41" ht="39.950000000000003" customHeight="1" thickBot="1" x14ac:dyDescent="0.2">
      <c r="A39" s="84" t="s">
        <v>38</v>
      </c>
      <c r="B39" s="2"/>
      <c r="C39" s="2"/>
      <c r="D39" s="3" t="e">
        <f>要項!#REF!</f>
        <v>#REF!</v>
      </c>
      <c r="E39" s="3"/>
      <c r="F39" s="3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41" ht="39.950000000000003" customHeight="1" thickBot="1" x14ac:dyDescent="0.2">
      <c r="A40" s="8"/>
      <c r="B40" s="302">
        <v>1</v>
      </c>
      <c r="C40" s="303"/>
      <c r="D40" s="303"/>
      <c r="E40" s="304"/>
      <c r="F40" s="305">
        <v>2</v>
      </c>
      <c r="G40" s="303"/>
      <c r="H40" s="303"/>
      <c r="I40" s="304"/>
      <c r="J40" s="305">
        <v>3</v>
      </c>
      <c r="K40" s="303"/>
      <c r="L40" s="303"/>
      <c r="M40" s="306"/>
    </row>
    <row r="41" spans="1:41" ht="39.950000000000003" customHeight="1" x14ac:dyDescent="0.15">
      <c r="A41" s="76" t="s">
        <v>21</v>
      </c>
      <c r="B41" s="294" t="e">
        <f>要項!#REF!</f>
        <v>#REF!</v>
      </c>
      <c r="C41" s="295"/>
      <c r="D41" s="295"/>
      <c r="E41" s="296"/>
      <c r="F41" s="299" t="e">
        <f>要項!#REF!</f>
        <v>#REF!</v>
      </c>
      <c r="G41" s="295"/>
      <c r="H41" s="295"/>
      <c r="I41" s="296"/>
      <c r="J41" s="299" t="e">
        <f>要項!#REF!</f>
        <v>#REF!</v>
      </c>
      <c r="K41" s="295"/>
      <c r="L41" s="295"/>
      <c r="M41" s="300"/>
    </row>
    <row r="42" spans="1:41" ht="39.950000000000003" customHeight="1" thickBot="1" x14ac:dyDescent="0.2">
      <c r="A42" s="77" t="s">
        <v>22</v>
      </c>
      <c r="B42" s="297" t="e">
        <f>要項!#REF!</f>
        <v>#REF!</v>
      </c>
      <c r="C42" s="292"/>
      <c r="D42" s="292"/>
      <c r="E42" s="298"/>
      <c r="F42" s="291" t="e">
        <f>要項!#REF!</f>
        <v>#REF!</v>
      </c>
      <c r="G42" s="292"/>
      <c r="H42" s="292"/>
      <c r="I42" s="298"/>
      <c r="J42" s="291" t="e">
        <f>要項!#REF!</f>
        <v>#REF!</v>
      </c>
      <c r="K42" s="292"/>
      <c r="L42" s="292"/>
      <c r="M42" s="293"/>
    </row>
    <row r="43" spans="1:41" x14ac:dyDescent="0.15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34"/>
      <c r="N43" s="34"/>
      <c r="O43" s="35"/>
      <c r="P43" s="35"/>
    </row>
    <row r="44" spans="1:41" ht="42.75" thickBot="1" x14ac:dyDescent="0.25">
      <c r="A44" s="78" t="s">
        <v>33</v>
      </c>
      <c r="B44" s="78"/>
      <c r="C44" s="78"/>
      <c r="D44" s="67"/>
      <c r="E44" s="67"/>
      <c r="F44" s="67"/>
      <c r="G44" s="67"/>
      <c r="H44" s="67"/>
      <c r="I44" s="67"/>
      <c r="J44" s="67"/>
      <c r="K44" s="67"/>
      <c r="L44" s="67"/>
      <c r="M44" s="79"/>
      <c r="N44" s="79"/>
      <c r="O44" s="79"/>
      <c r="P44" s="79"/>
    </row>
    <row r="45" spans="1:41" ht="21.75" thickBot="1" x14ac:dyDescent="0.2">
      <c r="A45" s="307"/>
      <c r="B45" s="308"/>
      <c r="C45" s="343"/>
      <c r="D45" s="310" t="e">
        <f>B41</f>
        <v>#REF!</v>
      </c>
      <c r="E45" s="311"/>
      <c r="F45" s="312"/>
      <c r="G45" s="311" t="e">
        <f>F41</f>
        <v>#REF!</v>
      </c>
      <c r="H45" s="311"/>
      <c r="I45" s="311"/>
      <c r="J45" s="343" t="e">
        <f>J41</f>
        <v>#REF!</v>
      </c>
      <c r="K45" s="311"/>
      <c r="L45" s="344"/>
      <c r="M45" s="345" t="s">
        <v>26</v>
      </c>
      <c r="N45" s="346"/>
      <c r="O45" s="331" t="s">
        <v>27</v>
      </c>
      <c r="P45" s="332"/>
    </row>
    <row r="46" spans="1:41" x14ac:dyDescent="0.15">
      <c r="A46" s="333" t="e">
        <f>D45</f>
        <v>#REF!</v>
      </c>
      <c r="B46" s="334"/>
      <c r="C46" s="335"/>
      <c r="D46" s="336"/>
      <c r="E46" s="337"/>
      <c r="F46" s="338"/>
      <c r="G46" s="17" t="e">
        <f>IF(要項!#REF!="","",要項!#REF!)</f>
        <v>#REF!</v>
      </c>
      <c r="H46" s="17" t="s">
        <v>35</v>
      </c>
      <c r="I46" s="17" t="e">
        <f>IF(要項!#REF!="","",要項!#REF!)</f>
        <v>#REF!</v>
      </c>
      <c r="J46" s="18" t="e">
        <f>IF(要項!#REF!="","",要項!#REF!)</f>
        <v>#REF!</v>
      </c>
      <c r="K46" s="17" t="s">
        <v>35</v>
      </c>
      <c r="L46" s="19" t="e">
        <f>IF(要項!#REF!="","",要項!#REF!)</f>
        <v>#REF!</v>
      </c>
      <c r="M46" s="339" t="e">
        <f>T53-V53+W53-Y53+Z53-AB53</f>
        <v>#REF!</v>
      </c>
      <c r="N46" s="340"/>
      <c r="O46" s="341" t="e">
        <f>AG53</f>
        <v>#REF!</v>
      </c>
      <c r="P46" s="342"/>
      <c r="S46" s="2"/>
    </row>
    <row r="47" spans="1:41" x14ac:dyDescent="0.15">
      <c r="A47" s="348" t="e">
        <f>G45</f>
        <v>#REF!</v>
      </c>
      <c r="B47" s="349"/>
      <c r="C47" s="350"/>
      <c r="D47" s="11" t="e">
        <f>I46</f>
        <v>#REF!</v>
      </c>
      <c r="E47" s="12" t="s">
        <v>28</v>
      </c>
      <c r="F47" s="12" t="e">
        <f>G46</f>
        <v>#REF!</v>
      </c>
      <c r="G47" s="351"/>
      <c r="H47" s="352"/>
      <c r="I47" s="352"/>
      <c r="J47" s="13" t="e">
        <f>IF(要項!#REF!="","",要項!#REF!)</f>
        <v>#REF!</v>
      </c>
      <c r="K47" s="12" t="s">
        <v>35</v>
      </c>
      <c r="L47" s="14" t="e">
        <f>IF(要項!#REF!="","",要項!#REF!)</f>
        <v>#REF!</v>
      </c>
      <c r="M47" s="353" t="e">
        <f>T54-V54+W54-Y54+Z54-AB54</f>
        <v>#REF!</v>
      </c>
      <c r="N47" s="354"/>
      <c r="O47" s="355" t="e">
        <f>AG54</f>
        <v>#REF!</v>
      </c>
      <c r="P47" s="356"/>
    </row>
    <row r="48" spans="1:41" ht="21.75" thickBot="1" x14ac:dyDescent="0.2">
      <c r="A48" s="357" t="e">
        <f>J45</f>
        <v>#REF!</v>
      </c>
      <c r="B48" s="358"/>
      <c r="C48" s="359"/>
      <c r="D48" s="20" t="e">
        <f>L46</f>
        <v>#REF!</v>
      </c>
      <c r="E48" s="41" t="s">
        <v>28</v>
      </c>
      <c r="F48" s="41" t="e">
        <f>J46</f>
        <v>#REF!</v>
      </c>
      <c r="G48" s="40" t="e">
        <f>L47</f>
        <v>#REF!</v>
      </c>
      <c r="H48" s="41" t="s">
        <v>28</v>
      </c>
      <c r="I48" s="41" t="e">
        <f>J47</f>
        <v>#REF!</v>
      </c>
      <c r="J48" s="360"/>
      <c r="K48" s="361"/>
      <c r="L48" s="362"/>
      <c r="M48" s="363" t="e">
        <f>T55-V55+W55-Y55+Z55-AB55</f>
        <v>#REF!</v>
      </c>
      <c r="N48" s="364"/>
      <c r="O48" s="365" t="e">
        <f>AG55</f>
        <v>#REF!</v>
      </c>
      <c r="P48" s="366"/>
    </row>
    <row r="49" spans="1:33" x14ac:dyDescent="0.15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82"/>
      <c r="N49" s="82"/>
      <c r="O49" s="82"/>
      <c r="P49" s="67"/>
    </row>
    <row r="50" spans="1:33" ht="15" customHeight="1" thickBot="1" x14ac:dyDescent="0.25">
      <c r="A50" s="78" t="s">
        <v>34</v>
      </c>
      <c r="B50" s="78"/>
      <c r="C50" s="78"/>
      <c r="D50" s="67"/>
      <c r="E50" s="67"/>
      <c r="F50" s="67"/>
      <c r="G50" s="67"/>
      <c r="H50" s="67"/>
      <c r="I50" s="67"/>
      <c r="J50" s="67"/>
      <c r="K50" s="67"/>
      <c r="L50" s="67"/>
      <c r="M50" s="82"/>
      <c r="N50" s="82"/>
      <c r="O50" s="82"/>
      <c r="P50" s="67"/>
    </row>
    <row r="51" spans="1:33" ht="24.95" customHeight="1" thickBot="1" x14ac:dyDescent="0.2">
      <c r="A51" s="307"/>
      <c r="B51" s="308"/>
      <c r="C51" s="309"/>
      <c r="D51" s="310" t="e">
        <f>B42</f>
        <v>#REF!</v>
      </c>
      <c r="E51" s="311"/>
      <c r="F51" s="312"/>
      <c r="G51" s="343" t="e">
        <f>F42</f>
        <v>#REF!</v>
      </c>
      <c r="H51" s="311"/>
      <c r="I51" s="311"/>
      <c r="J51" s="343" t="e">
        <f>J42</f>
        <v>#REF!</v>
      </c>
      <c r="K51" s="311"/>
      <c r="L51" s="311"/>
      <c r="M51" s="347" t="s">
        <v>26</v>
      </c>
      <c r="N51" s="346"/>
      <c r="O51" s="331" t="s">
        <v>27</v>
      </c>
      <c r="P51" s="332"/>
    </row>
    <row r="52" spans="1:33" x14ac:dyDescent="0.15">
      <c r="A52" s="333" t="e">
        <f>D51</f>
        <v>#REF!</v>
      </c>
      <c r="B52" s="334"/>
      <c r="C52" s="371"/>
      <c r="D52" s="372"/>
      <c r="E52" s="373"/>
      <c r="F52" s="374"/>
      <c r="G52" s="17" t="e">
        <f>IF(要項!#REF!="","",要項!#REF!)</f>
        <v>#REF!</v>
      </c>
      <c r="H52" s="17" t="s">
        <v>28</v>
      </c>
      <c r="I52" s="17" t="e">
        <f>IF(要項!#REF!="","",要項!#REF!)</f>
        <v>#REF!</v>
      </c>
      <c r="J52" s="18" t="e">
        <f>IF(要項!#REF!="","",要項!#REF!)</f>
        <v>#REF!</v>
      </c>
      <c r="K52" s="17" t="s">
        <v>28</v>
      </c>
      <c r="L52" s="17" t="e">
        <f>IF(要項!#REF!="","",要項!#REF!)</f>
        <v>#REF!</v>
      </c>
      <c r="M52" s="375" t="e">
        <f>T59-V59+W59-Y59+Z59-AB59</f>
        <v>#REF!</v>
      </c>
      <c r="N52" s="340"/>
      <c r="O52" s="341" t="e">
        <f>AG59</f>
        <v>#REF!</v>
      </c>
      <c r="P52" s="342"/>
    </row>
    <row r="53" spans="1:33" x14ac:dyDescent="0.15">
      <c r="A53" s="348" t="e">
        <f>G51</f>
        <v>#REF!</v>
      </c>
      <c r="B53" s="349"/>
      <c r="C53" s="367"/>
      <c r="D53" s="16" t="e">
        <f>I52</f>
        <v>#REF!</v>
      </c>
      <c r="E53" s="17" t="s">
        <v>28</v>
      </c>
      <c r="F53" s="17" t="e">
        <f>G52</f>
        <v>#REF!</v>
      </c>
      <c r="G53" s="351"/>
      <c r="H53" s="352"/>
      <c r="I53" s="352"/>
      <c r="J53" s="83" t="e">
        <f>IF(要項!#REF!="","",要項!#REF!)</f>
        <v>#REF!</v>
      </c>
      <c r="K53" s="12" t="s">
        <v>28</v>
      </c>
      <c r="L53" s="12" t="e">
        <f>IF(要項!#REF!="","",要項!#REF!)</f>
        <v>#REF!</v>
      </c>
      <c r="M53" s="368" t="e">
        <f>T60-V60+W60-Y60+Z60-AB60</f>
        <v>#REF!</v>
      </c>
      <c r="N53" s="354"/>
      <c r="O53" s="355" t="e">
        <f>AG60</f>
        <v>#REF!</v>
      </c>
      <c r="P53" s="356"/>
      <c r="T53" s="66"/>
      <c r="U53" s="66"/>
      <c r="V53" s="66"/>
      <c r="W53" s="66" t="e">
        <f>IF(G46="","0",G46)</f>
        <v>#REF!</v>
      </c>
      <c r="X53" s="66" t="str">
        <f t="shared" ref="X53:AB54" si="8">IF(H46="","0",H46)</f>
        <v>-</v>
      </c>
      <c r="Y53" s="66" t="e">
        <f t="shared" si="8"/>
        <v>#REF!</v>
      </c>
      <c r="Z53" s="66" t="e">
        <f t="shared" si="8"/>
        <v>#REF!</v>
      </c>
      <c r="AA53" s="66" t="str">
        <f t="shared" si="8"/>
        <v>-</v>
      </c>
      <c r="AB53" s="66" t="e">
        <f t="shared" si="8"/>
        <v>#REF!</v>
      </c>
      <c r="AC53" s="67"/>
      <c r="AD53" s="45" t="str">
        <f>IF(D46="","",IF(D46=F46,1,IF(D46&gt;F46,3,0)))</f>
        <v/>
      </c>
      <c r="AE53" s="45" t="e">
        <f>IF(G46="","",IF(G46=I46,1,IF(J46&gt;L46,3,0)))</f>
        <v>#REF!</v>
      </c>
      <c r="AF53" s="45" t="e">
        <f>IF(J46="","",IF(J46=L46,1,IF(J46&gt;L46,3,0)))</f>
        <v>#REF!</v>
      </c>
      <c r="AG53" s="69" t="e">
        <f>SUM(AD53:AF53)</f>
        <v>#REF!</v>
      </c>
    </row>
    <row r="54" spans="1:33" ht="21.75" thickBot="1" x14ac:dyDescent="0.2">
      <c r="A54" s="357" t="e">
        <f>J51</f>
        <v>#REF!</v>
      </c>
      <c r="B54" s="358"/>
      <c r="C54" s="369"/>
      <c r="D54" s="80" t="e">
        <f>L52</f>
        <v>#REF!</v>
      </c>
      <c r="E54" s="65" t="s">
        <v>28</v>
      </c>
      <c r="F54" s="65" t="e">
        <f>J52</f>
        <v>#REF!</v>
      </c>
      <c r="G54" s="81" t="e">
        <f>L53</f>
        <v>#REF!</v>
      </c>
      <c r="H54" s="65" t="s">
        <v>28</v>
      </c>
      <c r="I54" s="65" t="e">
        <f>J53</f>
        <v>#REF!</v>
      </c>
      <c r="J54" s="360"/>
      <c r="K54" s="361"/>
      <c r="L54" s="361"/>
      <c r="M54" s="370" t="e">
        <f>T61-V61+W61-Y61+Z61-AB61</f>
        <v>#REF!</v>
      </c>
      <c r="N54" s="364"/>
      <c r="O54" s="365" t="e">
        <f>AG61</f>
        <v>#REF!</v>
      </c>
      <c r="P54" s="366"/>
      <c r="T54" s="46" t="e">
        <f>IF(D47="","0",D47)</f>
        <v>#REF!</v>
      </c>
      <c r="U54" s="46" t="str">
        <f t="shared" ref="U54:Y55" si="9">IF(E47="","0",E47)</f>
        <v>-</v>
      </c>
      <c r="V54" s="46" t="e">
        <f t="shared" si="9"/>
        <v>#REF!</v>
      </c>
      <c r="W54" s="46"/>
      <c r="X54" s="46"/>
      <c r="Y54" s="46"/>
      <c r="Z54" s="46" t="e">
        <f t="shared" si="8"/>
        <v>#REF!</v>
      </c>
      <c r="AA54" s="46" t="str">
        <f t="shared" si="8"/>
        <v>-</v>
      </c>
      <c r="AB54" s="46" t="e">
        <f t="shared" si="8"/>
        <v>#REF!</v>
      </c>
      <c r="AC54" s="67"/>
      <c r="AD54" s="67" t="e">
        <f>IF(D47="","",IF(D47=F47,1,IF(D47&gt;F47,3,0)))</f>
        <v>#REF!</v>
      </c>
      <c r="AE54" s="67" t="str">
        <f>IF(G47="","",IF(G47=I47,1,IF(J47&gt;L47,3,0)))</f>
        <v/>
      </c>
      <c r="AF54" s="67" t="e">
        <f>IF(J47="","",IF(J47=L47,1,IF(J47&gt;L47,3,0)))</f>
        <v>#REF!</v>
      </c>
      <c r="AG54" s="70" t="e">
        <f>SUM(AD54:AF54)</f>
        <v>#REF!</v>
      </c>
    </row>
    <row r="55" spans="1:33" x14ac:dyDescent="0.15">
      <c r="A55" s="24"/>
      <c r="B55" s="24"/>
      <c r="C55" s="24"/>
      <c r="D55" s="24"/>
      <c r="E55" s="23"/>
      <c r="F55" s="23"/>
      <c r="G55" s="23"/>
      <c r="H55" s="24"/>
      <c r="I55" s="23"/>
      <c r="J55" s="23"/>
      <c r="K55" s="23"/>
      <c r="L55" s="23"/>
      <c r="M55" s="23"/>
      <c r="T55" s="46" t="e">
        <f>IF(D48="","0",D48)</f>
        <v>#REF!</v>
      </c>
      <c r="U55" s="46" t="str">
        <f t="shared" si="9"/>
        <v>-</v>
      </c>
      <c r="V55" s="46" t="e">
        <f t="shared" si="9"/>
        <v>#REF!</v>
      </c>
      <c r="W55" s="46" t="e">
        <f t="shared" si="9"/>
        <v>#REF!</v>
      </c>
      <c r="X55" s="46" t="str">
        <f t="shared" si="9"/>
        <v>-</v>
      </c>
      <c r="Y55" s="46" t="e">
        <f t="shared" si="9"/>
        <v>#REF!</v>
      </c>
      <c r="Z55" s="46"/>
      <c r="AA55" s="46"/>
      <c r="AB55" s="46"/>
      <c r="AC55" s="67"/>
      <c r="AD55" s="12" t="e">
        <f>IF(D48="","",IF(D48=F48,1,IF(D48&gt;F48,3,0)))</f>
        <v>#REF!</v>
      </c>
      <c r="AE55" s="12" t="e">
        <f>IF(G48="","",IF(G48=I48,1,IF(J48&gt;L48,3,0)))</f>
        <v>#REF!</v>
      </c>
      <c r="AF55" s="12" t="str">
        <f>IF(J48="","",IF(J48=L48,1,IF(J48&gt;L48,3,0)))</f>
        <v/>
      </c>
      <c r="AG55" s="69" t="e">
        <f>SUM(AD55:AF55)</f>
        <v>#REF!</v>
      </c>
    </row>
    <row r="56" spans="1:33" ht="15" customHeight="1" x14ac:dyDescent="0.15">
      <c r="A56" s="74" t="s">
        <v>29</v>
      </c>
      <c r="B56" s="74"/>
      <c r="C56" s="74"/>
      <c r="D56" s="75"/>
      <c r="E56" s="75"/>
      <c r="F56" s="75"/>
      <c r="G56" s="75"/>
      <c r="H56" s="75"/>
      <c r="I56" s="75"/>
      <c r="J56" s="75"/>
      <c r="K56" s="75"/>
      <c r="L56" s="75"/>
      <c r="M56" s="75"/>
    </row>
    <row r="57" spans="1:33" x14ac:dyDescent="0.15">
      <c r="A57" s="74" t="s">
        <v>36</v>
      </c>
      <c r="B57" s="74"/>
      <c r="C57" s="74"/>
      <c r="D57" s="74"/>
      <c r="E57" s="284" t="e">
        <f>要項!#REF!</f>
        <v>#REF!</v>
      </c>
      <c r="F57" s="284"/>
      <c r="G57" s="284"/>
      <c r="H57" s="74"/>
      <c r="I57" s="284" t="s">
        <v>31</v>
      </c>
      <c r="J57" s="284"/>
      <c r="K57" s="284" t="e">
        <f>要項!#REF!</f>
        <v>#REF!</v>
      </c>
      <c r="L57" s="284"/>
      <c r="M57" s="284"/>
    </row>
    <row r="58" spans="1:33" x14ac:dyDescent="0.15">
      <c r="A58" s="74" t="s">
        <v>37</v>
      </c>
      <c r="B58" s="74"/>
      <c r="C58" s="74"/>
      <c r="D58" s="74"/>
      <c r="E58" s="284" t="e">
        <f>要項!#REF!</f>
        <v>#REF!</v>
      </c>
      <c r="F58" s="284"/>
      <c r="G58" s="284"/>
      <c r="H58" s="74"/>
      <c r="I58" s="284" t="s">
        <v>31</v>
      </c>
      <c r="J58" s="284"/>
      <c r="K58" s="284" t="e">
        <f>要項!#REF!</f>
        <v>#REF!</v>
      </c>
      <c r="L58" s="284"/>
      <c r="M58" s="284"/>
    </row>
    <row r="59" spans="1:33" x14ac:dyDescent="0.15">
      <c r="E59" s="36"/>
      <c r="F59" s="36"/>
      <c r="G59" s="36"/>
      <c r="T59" s="66"/>
      <c r="U59" s="66"/>
      <c r="V59" s="66"/>
      <c r="W59" s="66" t="e">
        <f t="shared" ref="W59:AB59" si="10">IF(G52="","0",G52)</f>
        <v>#REF!</v>
      </c>
      <c r="X59" s="66" t="str">
        <f t="shared" si="10"/>
        <v>-</v>
      </c>
      <c r="Y59" s="66" t="e">
        <f t="shared" si="10"/>
        <v>#REF!</v>
      </c>
      <c r="Z59" s="66" t="e">
        <f t="shared" si="10"/>
        <v>#REF!</v>
      </c>
      <c r="AA59" s="66" t="str">
        <f t="shared" si="10"/>
        <v>-</v>
      </c>
      <c r="AB59" s="66" t="e">
        <f t="shared" si="10"/>
        <v>#REF!</v>
      </c>
      <c r="AC59" s="67"/>
      <c r="AD59" s="45" t="str">
        <f>IF(D52="","",IF(D52=F52,1,IF(D52&gt;F52,3,0)))</f>
        <v/>
      </c>
      <c r="AE59" s="45" t="e">
        <f>IF(G52="","",IF(G52=I52,1,IF(J52&gt;L52,3,0)))</f>
        <v>#REF!</v>
      </c>
      <c r="AF59" s="45" t="e">
        <f>IF(J52="","",IF(J52=L52,1,IF(J52&gt;L52,3,0)))</f>
        <v>#REF!</v>
      </c>
      <c r="AG59" s="69" t="e">
        <f>SUM(AD59:AF59)</f>
        <v>#REF!</v>
      </c>
    </row>
    <row r="60" spans="1:33" ht="23.25" x14ac:dyDescent="0.15">
      <c r="A60" s="85" t="s">
        <v>39</v>
      </c>
      <c r="E60" s="24" t="e">
        <f>要項!#REF!</f>
        <v>#REF!</v>
      </c>
      <c r="T60" s="46" t="e">
        <f t="shared" ref="T60:V61" si="11">IF(D53="","0",D53)</f>
        <v>#REF!</v>
      </c>
      <c r="U60" s="46" t="str">
        <f t="shared" si="11"/>
        <v>-</v>
      </c>
      <c r="V60" s="46" t="e">
        <f t="shared" si="11"/>
        <v>#REF!</v>
      </c>
      <c r="W60" s="46"/>
      <c r="X60" s="46"/>
      <c r="Y60" s="46"/>
      <c r="Z60" s="46" t="e">
        <f>IF(J53="","0",J53)</f>
        <v>#REF!</v>
      </c>
      <c r="AA60" s="46" t="str">
        <f>IF(K53="","0",K53)</f>
        <v>-</v>
      </c>
      <c r="AB60" s="46" t="e">
        <f>IF(L53="","0",L53)</f>
        <v>#REF!</v>
      </c>
      <c r="AC60" s="67"/>
      <c r="AD60" s="67" t="e">
        <f>IF(D53="","",IF(D53=F53,1,IF(D53&gt;F53,3,0)))</f>
        <v>#REF!</v>
      </c>
      <c r="AE60" s="67" t="str">
        <f>IF(G53="","",IF(G53=I53,1,IF(J53&gt;L53,3,0)))</f>
        <v/>
      </c>
      <c r="AF60" s="67" t="e">
        <f>IF(J53="","",IF(J53=L53,1,IF(J53&gt;L53,3,0)))</f>
        <v>#REF!</v>
      </c>
      <c r="AG60" s="70" t="e">
        <f>SUM(AD60:AF60)</f>
        <v>#REF!</v>
      </c>
    </row>
    <row r="61" spans="1:33" x14ac:dyDescent="0.15">
      <c r="A61" s="87" t="s">
        <v>40</v>
      </c>
      <c r="T61" s="46" t="e">
        <f t="shared" si="11"/>
        <v>#REF!</v>
      </c>
      <c r="U61" s="46" t="str">
        <f t="shared" si="11"/>
        <v>-</v>
      </c>
      <c r="V61" s="46" t="e">
        <f t="shared" si="11"/>
        <v>#REF!</v>
      </c>
      <c r="W61" s="46" t="e">
        <f>IF(G54="","0",G54)</f>
        <v>#REF!</v>
      </c>
      <c r="X61" s="46" t="str">
        <f>IF(H54="","0",H54)</f>
        <v>-</v>
      </c>
      <c r="Y61" s="46" t="e">
        <f>IF(I54="","0",I54)</f>
        <v>#REF!</v>
      </c>
      <c r="Z61" s="46"/>
      <c r="AA61" s="46"/>
      <c r="AB61" s="46"/>
      <c r="AC61" s="67"/>
      <c r="AD61" s="12" t="e">
        <f>IF(D54="","",IF(D54=F54,1,IF(D54&gt;F54,3,0)))</f>
        <v>#REF!</v>
      </c>
      <c r="AE61" s="12" t="e">
        <f>IF(G54="","",IF(G54=I54,1,IF(J54&gt;L54,3,0)))</f>
        <v>#REF!</v>
      </c>
      <c r="AF61" s="12" t="str">
        <f>IF(J54="","",IF(J54=L54,1,IF(J54&gt;L54,3,0)))</f>
        <v/>
      </c>
      <c r="AG61" s="69" t="e">
        <f>SUM(AD61:AF61)</f>
        <v>#REF!</v>
      </c>
    </row>
    <row r="62" spans="1:33" ht="15" customHeight="1" x14ac:dyDescent="0.15">
      <c r="A62" s="17" t="e">
        <f>E57</f>
        <v>#REF!</v>
      </c>
      <c r="B62" s="279" t="e">
        <f>IF(要項!#REF!="","",要項!#REF!)</f>
        <v>#REF!</v>
      </c>
      <c r="C62" s="279"/>
      <c r="D62" s="86" t="s">
        <v>28</v>
      </c>
      <c r="E62" s="279" t="e">
        <f>IF(要項!#REF!="","",要項!#REF!)</f>
        <v>#REF!</v>
      </c>
      <c r="F62" s="279"/>
      <c r="G62" s="279" t="e">
        <f>K58</f>
        <v>#REF!</v>
      </c>
      <c r="H62" s="279"/>
      <c r="I62" s="279"/>
    </row>
    <row r="63" spans="1:33" ht="25.5" x14ac:dyDescent="0.15">
      <c r="A63" s="17" t="e">
        <f>K57</f>
        <v>#REF!</v>
      </c>
      <c r="B63" s="279" t="e">
        <f>IF(要項!#REF!="","",要項!#REF!)</f>
        <v>#REF!</v>
      </c>
      <c r="C63" s="279"/>
      <c r="D63" s="86" t="s">
        <v>28</v>
      </c>
      <c r="E63" s="279" t="e">
        <f>IF(要項!#REF!="","",要項!#REF!)</f>
        <v>#REF!</v>
      </c>
      <c r="F63" s="279"/>
      <c r="G63" s="279" t="e">
        <f>E58</f>
        <v>#REF!</v>
      </c>
      <c r="H63" s="279"/>
      <c r="I63" s="279"/>
    </row>
    <row r="64" spans="1:33" x14ac:dyDescent="0.15">
      <c r="A64" s="24"/>
      <c r="B64" s="23"/>
      <c r="C64" s="23"/>
      <c r="D64" s="23"/>
      <c r="F64" s="23"/>
      <c r="G64" s="23"/>
      <c r="H64" s="23"/>
      <c r="I64" s="23"/>
      <c r="J64" s="23"/>
    </row>
    <row r="65" spans="1:18" x14ac:dyDescent="0.15">
      <c r="A65" s="87" t="s">
        <v>42</v>
      </c>
      <c r="B65" s="24"/>
      <c r="C65" s="24"/>
    </row>
    <row r="66" spans="1:18" ht="25.5" x14ac:dyDescent="0.15">
      <c r="A66" s="17" t="e">
        <f>IF(B62="","",IF(B62&gt;E62,A62,G62))</f>
        <v>#REF!</v>
      </c>
      <c r="B66" s="279" t="e">
        <f>IF(要項!#REF!="","",要項!#REF!)</f>
        <v>#REF!</v>
      </c>
      <c r="C66" s="279"/>
      <c r="D66" s="86" t="s">
        <v>28</v>
      </c>
      <c r="E66" s="279" t="e">
        <f>IF(要項!#REF!="","",要項!#REF!)</f>
        <v>#REF!</v>
      </c>
      <c r="F66" s="279"/>
      <c r="G66" s="279" t="e">
        <f>IF(B63="","",IF(B63&gt;E63,A63,G63))</f>
        <v>#REF!</v>
      </c>
      <c r="H66" s="279"/>
      <c r="I66" s="279"/>
    </row>
    <row r="68" spans="1:18" ht="24" x14ac:dyDescent="0.15">
      <c r="A68" s="87" t="s">
        <v>41</v>
      </c>
      <c r="B68" s="37"/>
      <c r="C68" s="37"/>
      <c r="D68" s="37"/>
      <c r="E68" s="38"/>
      <c r="F68" s="38"/>
      <c r="G68" s="37"/>
      <c r="H68" s="38"/>
      <c r="I68" s="38"/>
      <c r="J68" s="39"/>
      <c r="K68" s="37"/>
      <c r="L68" s="37"/>
      <c r="M68" s="37"/>
      <c r="N68" s="37"/>
      <c r="O68" s="37"/>
      <c r="P68" s="37"/>
      <c r="Q68" s="37"/>
      <c r="R68" s="37"/>
    </row>
    <row r="69" spans="1:18" ht="25.5" x14ac:dyDescent="0.15">
      <c r="A69" s="17" t="e">
        <f>IF(B63="","",IF(B62&lt;E62,A62,G62))</f>
        <v>#REF!</v>
      </c>
      <c r="B69" s="279" t="e">
        <f>IF(要項!#REF!="","",要項!#REF!)</f>
        <v>#REF!</v>
      </c>
      <c r="C69" s="279"/>
      <c r="D69" s="86" t="s">
        <v>28</v>
      </c>
      <c r="E69" s="279" t="e">
        <f>IF(要項!#REF!="","",要項!#REF!)</f>
        <v>#REF!</v>
      </c>
      <c r="F69" s="279"/>
      <c r="G69" s="279" t="e">
        <f>IF(B63="","",IF(B63&lt;E63,A63,G63))</f>
        <v>#REF!</v>
      </c>
      <c r="H69" s="279"/>
      <c r="I69" s="279"/>
    </row>
    <row r="71" spans="1:18" ht="15" customHeight="1" x14ac:dyDescent="0.15">
      <c r="A71" s="89" t="s">
        <v>47</v>
      </c>
      <c r="B71" s="23"/>
      <c r="C71" s="23"/>
      <c r="D71" s="23"/>
      <c r="E71" s="23"/>
      <c r="F71" s="23"/>
      <c r="G71" s="23"/>
      <c r="K71" s="23"/>
      <c r="L71" s="23"/>
      <c r="M71" s="23"/>
    </row>
    <row r="72" spans="1:18" x14ac:dyDescent="0.15">
      <c r="A72" s="88" t="s">
        <v>45</v>
      </c>
      <c r="B72" s="279" t="e">
        <f>IF(B66="","",IF(B66&gt;E66,A66,G66))</f>
        <v>#REF!</v>
      </c>
      <c r="C72" s="279"/>
      <c r="D72" s="279"/>
      <c r="E72" s="283" t="s">
        <v>43</v>
      </c>
      <c r="F72" s="283"/>
      <c r="G72" s="283"/>
      <c r="H72" s="279" t="e">
        <f>IF(B66="","",IF(B66&lt;E66,A66,G66))</f>
        <v>#REF!</v>
      </c>
      <c r="I72" s="279"/>
      <c r="J72" s="279"/>
      <c r="K72" s="283" t="s">
        <v>46</v>
      </c>
      <c r="L72" s="283"/>
      <c r="M72" s="283"/>
      <c r="N72" s="279" t="e">
        <f>IF(B69="","",IF(B69&gt;E69,A69,G69))</f>
        <v>#REF!</v>
      </c>
      <c r="O72" s="279"/>
      <c r="P72" s="279"/>
    </row>
    <row r="74" spans="1:18" ht="15" customHeight="1" x14ac:dyDescent="0.15">
      <c r="A74" s="280" t="s">
        <v>44</v>
      </c>
      <c r="B74" s="280"/>
      <c r="C74" s="280"/>
      <c r="D74" s="281" t="e">
        <f>B72</f>
        <v>#REF!</v>
      </c>
      <c r="E74" s="281"/>
      <c r="F74" s="281"/>
      <c r="G74" s="281" t="e">
        <f>H72</f>
        <v>#REF!</v>
      </c>
      <c r="H74" s="281"/>
      <c r="I74" s="281"/>
      <c r="J74" s="281" t="e">
        <f>N72</f>
        <v>#REF!</v>
      </c>
      <c r="K74" s="281"/>
      <c r="L74" s="281"/>
      <c r="M74" s="282" t="s">
        <v>48</v>
      </c>
      <c r="N74" s="282"/>
      <c r="O74" s="282"/>
      <c r="P74" s="282"/>
      <c r="Q74" s="282"/>
      <c r="R74" s="282"/>
    </row>
    <row r="75" spans="1:18" s="37" customFormat="1" ht="24" x14ac:dyDescent="0.15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</row>
    <row r="81" ht="30" customHeight="1" x14ac:dyDescent="0.15"/>
  </sheetData>
  <mergeCells count="101">
    <mergeCell ref="A53:C53"/>
    <mergeCell ref="G53:I53"/>
    <mergeCell ref="M53:N53"/>
    <mergeCell ref="O53:P53"/>
    <mergeCell ref="A54:C54"/>
    <mergeCell ref="J54:L54"/>
    <mergeCell ref="M54:N54"/>
    <mergeCell ref="O54:P54"/>
    <mergeCell ref="A52:C52"/>
    <mergeCell ref="D52:F52"/>
    <mergeCell ref="M52:N52"/>
    <mergeCell ref="O52:P52"/>
    <mergeCell ref="G51:I51"/>
    <mergeCell ref="J51:L51"/>
    <mergeCell ref="M51:N51"/>
    <mergeCell ref="A47:C47"/>
    <mergeCell ref="G47:I47"/>
    <mergeCell ref="M47:N47"/>
    <mergeCell ref="O47:P47"/>
    <mergeCell ref="A48:C48"/>
    <mergeCell ref="J48:L48"/>
    <mergeCell ref="M48:N48"/>
    <mergeCell ref="O48:P48"/>
    <mergeCell ref="O51:P51"/>
    <mergeCell ref="O45:P45"/>
    <mergeCell ref="A46:C46"/>
    <mergeCell ref="D46:F46"/>
    <mergeCell ref="M46:N46"/>
    <mergeCell ref="O46:P46"/>
    <mergeCell ref="A45:C45"/>
    <mergeCell ref="D45:F45"/>
    <mergeCell ref="G45:I45"/>
    <mergeCell ref="J45:L45"/>
    <mergeCell ref="M45:N45"/>
    <mergeCell ref="A1:R1"/>
    <mergeCell ref="B5:D5"/>
    <mergeCell ref="E5:G5"/>
    <mergeCell ref="H5:J5"/>
    <mergeCell ref="K5:M5"/>
    <mergeCell ref="N5:P5"/>
    <mergeCell ref="E33:G33"/>
    <mergeCell ref="B14:D14"/>
    <mergeCell ref="B6:D6"/>
    <mergeCell ref="E7:G7"/>
    <mergeCell ref="H8:J8"/>
    <mergeCell ref="K9:M9"/>
    <mergeCell ref="N10:P10"/>
    <mergeCell ref="B13:D13"/>
    <mergeCell ref="E13:G13"/>
    <mergeCell ref="H13:J13"/>
    <mergeCell ref="K13:M13"/>
    <mergeCell ref="N13:P13"/>
    <mergeCell ref="E25:G25"/>
    <mergeCell ref="N18:P18"/>
    <mergeCell ref="E23:G23"/>
    <mergeCell ref="E57:G57"/>
    <mergeCell ref="I57:J57"/>
    <mergeCell ref="K57:M57"/>
    <mergeCell ref="E58:G58"/>
    <mergeCell ref="I58:J58"/>
    <mergeCell ref="K58:M58"/>
    <mergeCell ref="E15:G15"/>
    <mergeCell ref="H16:J16"/>
    <mergeCell ref="K17:M17"/>
    <mergeCell ref="I35:J35"/>
    <mergeCell ref="K35:M35"/>
    <mergeCell ref="J42:M42"/>
    <mergeCell ref="B41:E41"/>
    <mergeCell ref="B42:E42"/>
    <mergeCell ref="F41:I41"/>
    <mergeCell ref="F42:I42"/>
    <mergeCell ref="J41:M41"/>
    <mergeCell ref="E34:G34"/>
    <mergeCell ref="B40:E40"/>
    <mergeCell ref="F40:I40"/>
    <mergeCell ref="J40:M40"/>
    <mergeCell ref="E35:G35"/>
    <mergeCell ref="A51:C51"/>
    <mergeCell ref="D51:F51"/>
    <mergeCell ref="B66:C66"/>
    <mergeCell ref="E66:F66"/>
    <mergeCell ref="G66:I66"/>
    <mergeCell ref="B69:C69"/>
    <mergeCell ref="E69:F69"/>
    <mergeCell ref="G69:I69"/>
    <mergeCell ref="B62:C62"/>
    <mergeCell ref="E62:F62"/>
    <mergeCell ref="G62:I62"/>
    <mergeCell ref="G63:I63"/>
    <mergeCell ref="B63:C63"/>
    <mergeCell ref="E63:F63"/>
    <mergeCell ref="N72:P72"/>
    <mergeCell ref="A74:C74"/>
    <mergeCell ref="D74:F74"/>
    <mergeCell ref="G74:I74"/>
    <mergeCell ref="J74:L74"/>
    <mergeCell ref="M74:R74"/>
    <mergeCell ref="B72:D72"/>
    <mergeCell ref="E72:G72"/>
    <mergeCell ref="H72:J72"/>
    <mergeCell ref="K72:M72"/>
  </mergeCells>
  <phoneticPr fontId="1"/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0"/>
  <sheetViews>
    <sheetView view="pageBreakPreview" zoomScale="70" zoomScaleNormal="70" zoomScaleSheetLayoutView="70" workbookViewId="0">
      <selection activeCell="U30" sqref="U30"/>
    </sheetView>
  </sheetViews>
  <sheetFormatPr defaultColWidth="9" defaultRowHeight="13.5" x14ac:dyDescent="0.15"/>
  <cols>
    <col min="1" max="1" width="7.625" style="93" customWidth="1"/>
    <col min="2" max="2" width="2.625" style="93" customWidth="1"/>
    <col min="3" max="3" width="7.625" style="93" customWidth="1"/>
    <col min="4" max="4" width="2.625" style="93" customWidth="1"/>
    <col min="5" max="5" width="7.625" style="93" customWidth="1"/>
    <col min="6" max="6" width="2.625" style="93" customWidth="1"/>
    <col min="7" max="7" width="7.625" style="93" customWidth="1"/>
    <col min="8" max="8" width="2.625" style="93" customWidth="1"/>
    <col min="9" max="9" width="7.625" style="93" customWidth="1"/>
    <col min="10" max="10" width="2.625" style="93" customWidth="1"/>
    <col min="11" max="11" width="7.625" style="93" customWidth="1"/>
    <col min="12" max="12" width="2.625" style="93" customWidth="1"/>
    <col min="13" max="13" width="7.625" style="93" customWidth="1"/>
    <col min="14" max="14" width="2.625" style="93" customWidth="1"/>
    <col min="15" max="15" width="7.625" style="93" customWidth="1"/>
    <col min="16" max="16" width="2.625" style="93" customWidth="1"/>
    <col min="17" max="17" width="7.625" style="93" customWidth="1"/>
    <col min="18" max="18" width="2.625" style="93" customWidth="1"/>
    <col min="19" max="19" width="7.625" style="93" customWidth="1"/>
    <col min="20" max="20" width="2.625" style="93" customWidth="1"/>
    <col min="21" max="21" width="7.625" style="93" customWidth="1"/>
    <col min="22" max="22" width="2.625" style="93" customWidth="1"/>
    <col min="23" max="23" width="7.625" style="93" customWidth="1"/>
    <col min="24" max="24" width="2.625" style="93" customWidth="1"/>
    <col min="25" max="25" width="7.625" style="93" customWidth="1"/>
    <col min="26" max="26" width="2.625" style="93" customWidth="1"/>
    <col min="27" max="73" width="7.625" style="93" customWidth="1"/>
    <col min="74" max="16384" width="9" style="93"/>
  </cols>
  <sheetData>
    <row r="1" spans="1:28" ht="35.1" customHeight="1" x14ac:dyDescent="0.15">
      <c r="A1" s="92" t="s">
        <v>56</v>
      </c>
      <c r="U1" s="94"/>
      <c r="V1" s="94"/>
      <c r="W1" s="95"/>
      <c r="X1" s="95"/>
      <c r="Y1" s="96"/>
      <c r="Z1" s="376" t="s">
        <v>130</v>
      </c>
      <c r="AA1" s="376"/>
      <c r="AB1" s="96"/>
    </row>
    <row r="2" spans="1:28" ht="174" customHeight="1" x14ac:dyDescent="0.15">
      <c r="A2" s="97" t="e">
        <f>IF([1]データ!$E11="","",[1]データ!$E11)</f>
        <v>#N/A</v>
      </c>
      <c r="B2" s="98"/>
      <c r="C2" s="97" t="e">
        <f>IF([1]データ!$E10="","",[1]データ!$E10)</f>
        <v>#N/A</v>
      </c>
      <c r="D2" s="98"/>
      <c r="E2" s="97" t="e">
        <f>IF([1]データ!$E9="","",[1]データ!$E9)</f>
        <v>#N/A</v>
      </c>
      <c r="F2" s="98"/>
      <c r="G2" s="97" t="e">
        <f>IF([1]データ!$E8="","",[1]データ!$E8)</f>
        <v>#N/A</v>
      </c>
      <c r="H2" s="98"/>
      <c r="I2" s="97" t="e">
        <f>IF([1]データ!$E7="","",[1]データ!$E7)</f>
        <v>#N/A</v>
      </c>
      <c r="J2" s="98"/>
      <c r="K2" s="97" t="e">
        <f>IF([1]データ!$E6="","",[1]データ!$E6)</f>
        <v>#N/A</v>
      </c>
      <c r="L2" s="98"/>
      <c r="M2" s="97" t="e">
        <f>IF([1]データ!$E5="","",[1]データ!$E5)</f>
        <v>#N/A</v>
      </c>
      <c r="N2" s="98"/>
      <c r="O2" s="97" t="e">
        <f>IF([1]データ!$E4="","",[1]データ!$E4)</f>
        <v>#N/A</v>
      </c>
      <c r="P2" s="98"/>
      <c r="Q2" s="97" t="e">
        <f>IF([1]データ!$E3="","",[1]データ!$E3)</f>
        <v>#N/A</v>
      </c>
      <c r="R2" s="98"/>
      <c r="S2" s="97" t="e">
        <f>IF([1]データ!$E2="","",[1]データ!$E2)</f>
        <v>#N/A</v>
      </c>
      <c r="U2" s="99" t="s">
        <v>57</v>
      </c>
      <c r="V2" s="94"/>
      <c r="W2" s="100" t="s">
        <v>11</v>
      </c>
      <c r="X2" s="95"/>
      <c r="Y2" s="377" t="s">
        <v>58</v>
      </c>
      <c r="Z2" s="376"/>
      <c r="AA2" s="376"/>
      <c r="AB2" s="96"/>
    </row>
    <row r="3" spans="1:28" ht="9.9499999999999993" customHeight="1" x14ac:dyDescent="0.15">
      <c r="A3" s="98"/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U3" s="94"/>
      <c r="V3" s="94"/>
      <c r="W3" s="95"/>
      <c r="X3" s="95"/>
      <c r="Y3" s="377"/>
      <c r="Z3" s="376"/>
      <c r="AA3" s="376"/>
      <c r="AB3" s="96"/>
    </row>
    <row r="4" spans="1:28" ht="40.5" customHeight="1" x14ac:dyDescent="0.15">
      <c r="A4" s="101">
        <f>[1]データ!$F11</f>
        <v>0</v>
      </c>
      <c r="B4" s="102"/>
      <c r="C4" s="101">
        <f>[1]データ!$F10</f>
        <v>0</v>
      </c>
      <c r="D4" s="102"/>
      <c r="E4" s="101">
        <f>[1]データ!$F9</f>
        <v>0</v>
      </c>
      <c r="F4" s="102"/>
      <c r="G4" s="101">
        <f>[1]データ!$F8</f>
        <v>0</v>
      </c>
      <c r="H4" s="102"/>
      <c r="I4" s="101">
        <f>[1]データ!$F7</f>
        <v>0</v>
      </c>
      <c r="J4" s="102"/>
      <c r="K4" s="101">
        <f>[1]データ!$F6</f>
        <v>0</v>
      </c>
      <c r="L4" s="102"/>
      <c r="M4" s="101">
        <f>[1]データ!$F5</f>
        <v>0</v>
      </c>
      <c r="N4" s="102"/>
      <c r="O4" s="101">
        <f>[1]データ!$F4</f>
        <v>0</v>
      </c>
      <c r="P4" s="102"/>
      <c r="Q4" s="101">
        <f>[1]データ!$F3</f>
        <v>0</v>
      </c>
      <c r="R4" s="102"/>
      <c r="S4" s="101">
        <f>[1]データ!$F2</f>
        <v>0</v>
      </c>
      <c r="U4" s="94"/>
      <c r="V4" s="94"/>
      <c r="W4" s="95"/>
      <c r="X4" s="95"/>
      <c r="Y4" s="377"/>
      <c r="Z4" s="376"/>
      <c r="AA4" s="376"/>
      <c r="AB4" s="96"/>
    </row>
    <row r="5" spans="1:28" ht="35.1" customHeight="1" x14ac:dyDescent="0.15">
      <c r="A5" s="103" t="s">
        <v>18</v>
      </c>
      <c r="B5" s="103"/>
      <c r="C5" s="103" t="s">
        <v>18</v>
      </c>
      <c r="D5" s="103"/>
      <c r="E5" s="103" t="s">
        <v>18</v>
      </c>
      <c r="F5" s="103"/>
      <c r="G5" s="103" t="s">
        <v>18</v>
      </c>
      <c r="H5" s="103"/>
      <c r="I5" s="103" t="s">
        <v>18</v>
      </c>
      <c r="J5" s="103"/>
      <c r="K5" s="103" t="s">
        <v>18</v>
      </c>
      <c r="L5" s="103"/>
      <c r="M5" s="103" t="s">
        <v>18</v>
      </c>
      <c r="N5" s="103"/>
      <c r="O5" s="103" t="s">
        <v>18</v>
      </c>
      <c r="P5" s="103"/>
      <c r="Q5" s="103" t="s">
        <v>18</v>
      </c>
      <c r="R5" s="103"/>
      <c r="S5" s="103" t="s">
        <v>18</v>
      </c>
      <c r="U5" s="94"/>
      <c r="V5" s="94"/>
      <c r="W5" s="95"/>
      <c r="X5" s="95"/>
      <c r="Y5" s="377"/>
      <c r="Z5" s="376"/>
      <c r="AA5" s="376"/>
      <c r="AB5" s="96"/>
    </row>
    <row r="6" spans="1:28" ht="40.5" customHeight="1" x14ac:dyDescent="0.15">
      <c r="A6" s="101">
        <f>[1]データ!$G11</f>
        <v>0</v>
      </c>
      <c r="B6" s="102"/>
      <c r="C6" s="101">
        <f>[1]データ!$G10</f>
        <v>0</v>
      </c>
      <c r="D6" s="102"/>
      <c r="E6" s="101">
        <f>[1]データ!$G9</f>
        <v>0</v>
      </c>
      <c r="F6" s="102"/>
      <c r="G6" s="101">
        <f>[1]データ!$G8</f>
        <v>0</v>
      </c>
      <c r="H6" s="102"/>
      <c r="I6" s="101">
        <f>[1]データ!$G7</f>
        <v>0</v>
      </c>
      <c r="J6" s="102"/>
      <c r="K6" s="101">
        <f>[1]データ!$G6</f>
        <v>0</v>
      </c>
      <c r="L6" s="102"/>
      <c r="M6" s="101">
        <f>[1]データ!$G5</f>
        <v>0</v>
      </c>
      <c r="N6" s="102"/>
      <c r="O6" s="101">
        <f>[1]データ!$G4</f>
        <v>0</v>
      </c>
      <c r="P6" s="102"/>
      <c r="Q6" s="101">
        <f>[1]データ!$G3</f>
        <v>0</v>
      </c>
      <c r="R6" s="102"/>
      <c r="S6" s="101">
        <f>[1]データ!$G2</f>
        <v>0</v>
      </c>
      <c r="U6" s="94"/>
      <c r="V6" s="94"/>
      <c r="W6" s="95"/>
      <c r="X6" s="95"/>
      <c r="Y6" s="377"/>
      <c r="Z6" s="376"/>
      <c r="AA6" s="376"/>
      <c r="AB6" s="96"/>
    </row>
    <row r="7" spans="1:28" ht="9.9499999999999993" customHeight="1" x14ac:dyDescent="0.15">
      <c r="A7" s="98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U7" s="94"/>
      <c r="V7" s="94"/>
      <c r="W7" s="95"/>
      <c r="X7" s="95"/>
      <c r="Y7" s="377"/>
      <c r="Z7" s="376"/>
      <c r="AA7" s="376"/>
      <c r="AB7" s="96"/>
    </row>
    <row r="8" spans="1:28" ht="174" customHeight="1" x14ac:dyDescent="0.15">
      <c r="A8" s="97" t="e">
        <f>IF([1]データ!$I11="","",[1]データ!$I11)</f>
        <v>#N/A</v>
      </c>
      <c r="B8" s="98"/>
      <c r="C8" s="97" t="e">
        <f>IF([1]データ!$I10="","",[1]データ!$I10)</f>
        <v>#N/A</v>
      </c>
      <c r="D8" s="98"/>
      <c r="E8" s="97" t="e">
        <f>IF([1]データ!$I9="","",[1]データ!$I9)</f>
        <v>#N/A</v>
      </c>
      <c r="F8" s="98"/>
      <c r="G8" s="97" t="e">
        <f>IF([1]データ!$I8="","",[1]データ!$I8)</f>
        <v>#N/A</v>
      </c>
      <c r="H8" s="98"/>
      <c r="I8" s="97" t="e">
        <f>IF([1]データ!$I7="","",[1]データ!$I7)</f>
        <v>#N/A</v>
      </c>
      <c r="J8" s="98"/>
      <c r="K8" s="97" t="e">
        <f>IF([1]データ!$I6="","",[1]データ!$I6)</f>
        <v>#N/A</v>
      </c>
      <c r="L8" s="98"/>
      <c r="M8" s="97" t="e">
        <f>IF([1]データ!$I5="","",[1]データ!$I5)</f>
        <v>#N/A</v>
      </c>
      <c r="N8" s="98"/>
      <c r="O8" s="97" t="e">
        <f>IF([1]データ!$I4="","",[1]データ!$I4)</f>
        <v>#N/A</v>
      </c>
      <c r="P8" s="98"/>
      <c r="Q8" s="97" t="e">
        <f>IF([1]データ!$I3="","",[1]データ!$I3)</f>
        <v>#N/A</v>
      </c>
      <c r="R8" s="98"/>
      <c r="S8" s="97" t="e">
        <f>IF([1]データ!$I2="","",[1]データ!$I2)</f>
        <v>#N/A</v>
      </c>
      <c r="U8" s="94"/>
      <c r="V8" s="94"/>
      <c r="W8" s="95"/>
      <c r="X8" s="95"/>
      <c r="Y8" s="377"/>
      <c r="Z8" s="376"/>
      <c r="AA8" s="376"/>
      <c r="AB8" s="96"/>
    </row>
    <row r="9" spans="1:28" ht="35.1" customHeight="1" x14ac:dyDescent="0.15">
      <c r="A9" s="92" t="s">
        <v>59</v>
      </c>
      <c r="B9" s="98"/>
      <c r="C9" s="104"/>
      <c r="D9" s="98"/>
      <c r="E9" s="104"/>
      <c r="F9" s="98"/>
      <c r="G9" s="104"/>
      <c r="H9" s="98"/>
      <c r="I9" s="104"/>
      <c r="J9" s="98"/>
      <c r="K9" s="104"/>
      <c r="L9" s="98"/>
      <c r="M9" s="104"/>
      <c r="N9" s="98"/>
      <c r="O9" s="104"/>
      <c r="P9" s="98"/>
      <c r="Q9" s="104"/>
      <c r="R9" s="98"/>
      <c r="S9" s="104"/>
      <c r="U9" s="94"/>
      <c r="V9" s="94"/>
      <c r="W9" s="95"/>
      <c r="X9" s="95"/>
      <c r="Y9" s="96"/>
      <c r="Z9" s="96"/>
      <c r="AA9" s="96"/>
      <c r="AB9" s="96"/>
    </row>
    <row r="10" spans="1:28" ht="174" customHeight="1" x14ac:dyDescent="0.15">
      <c r="A10" s="104"/>
      <c r="B10" s="104"/>
      <c r="C10" s="104"/>
      <c r="D10" s="98"/>
      <c r="E10" s="97"/>
      <c r="F10" s="98"/>
      <c r="G10" s="97"/>
      <c r="H10" s="98"/>
      <c r="I10" s="97"/>
      <c r="J10" s="98"/>
      <c r="K10" s="97"/>
      <c r="L10" s="98"/>
      <c r="M10" s="97" t="e">
        <f>IF([1]データ!$E19="","",[1]データ!$E19)</f>
        <v>#N/A</v>
      </c>
      <c r="N10" s="98"/>
      <c r="O10" s="97" t="e">
        <f>IF([1]データ!$E18="","",[1]データ!$E18)</f>
        <v>#N/A</v>
      </c>
      <c r="P10" s="98"/>
      <c r="Q10" s="97" t="e">
        <f>IF([1]データ!$E17="","",[1]データ!$E17)</f>
        <v>#N/A</v>
      </c>
      <c r="R10" s="98"/>
      <c r="S10" s="97" t="e">
        <f>IF([1]データ!$E16="","",[1]データ!$E16)</f>
        <v>#N/A</v>
      </c>
      <c r="T10" s="98"/>
      <c r="U10" s="97" t="e">
        <f>IF([1]データ!$E15="","",[1]データ!$E15)</f>
        <v>#N/A</v>
      </c>
      <c r="V10" s="98"/>
      <c r="W10" s="97" t="e">
        <f>IF([1]データ!$E14="","",[1]データ!$E14)</f>
        <v>#N/A</v>
      </c>
      <c r="X10" s="105"/>
      <c r="Y10" s="106" t="s">
        <v>60</v>
      </c>
      <c r="AA10" s="107"/>
    </row>
    <row r="11" spans="1:28" ht="9.9499999999999993" customHeight="1" x14ac:dyDescent="0.15">
      <c r="A11" s="104"/>
      <c r="B11" s="104"/>
      <c r="C11" s="104"/>
      <c r="D11" s="98"/>
      <c r="E11" s="98"/>
      <c r="F11" s="98"/>
      <c r="G11" s="98"/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  <c r="U11" s="98"/>
      <c r="V11" s="98"/>
      <c r="W11" s="98"/>
      <c r="X11" s="105"/>
      <c r="Y11" s="98"/>
    </row>
    <row r="12" spans="1:28" ht="39.950000000000003" customHeight="1" x14ac:dyDescent="0.15">
      <c r="A12" s="108"/>
      <c r="B12" s="108"/>
      <c r="C12" s="108"/>
      <c r="D12" s="102"/>
      <c r="E12" s="101"/>
      <c r="F12" s="102"/>
      <c r="G12" s="101"/>
      <c r="H12" s="102"/>
      <c r="I12" s="101"/>
      <c r="J12" s="102"/>
      <c r="K12" s="101"/>
      <c r="L12" s="102"/>
      <c r="M12" s="101">
        <f>[1]データ!$F19</f>
        <v>0</v>
      </c>
      <c r="N12" s="102"/>
      <c r="O12" s="101">
        <f>[1]データ!$F18</f>
        <v>0</v>
      </c>
      <c r="P12" s="102"/>
      <c r="Q12" s="101">
        <f>[1]データ!$F17</f>
        <v>0</v>
      </c>
      <c r="R12" s="102"/>
      <c r="S12" s="101">
        <f>[1]データ!$F16</f>
        <v>0</v>
      </c>
      <c r="T12" s="102"/>
      <c r="U12" s="101">
        <f>[1]データ!$F15</f>
        <v>0</v>
      </c>
      <c r="V12" s="102"/>
      <c r="W12" s="101">
        <f>[1]データ!$F14</f>
        <v>0</v>
      </c>
      <c r="X12" s="105"/>
      <c r="Y12" s="98"/>
    </row>
    <row r="13" spans="1:28" ht="35.1" customHeight="1" x14ac:dyDescent="0.15">
      <c r="A13" s="109"/>
      <c r="B13" s="109"/>
      <c r="C13" s="109"/>
      <c r="D13" s="110"/>
      <c r="E13" s="103" t="s">
        <v>18</v>
      </c>
      <c r="F13" s="103"/>
      <c r="G13" s="103" t="s">
        <v>18</v>
      </c>
      <c r="H13" s="103"/>
      <c r="I13" s="103" t="s">
        <v>18</v>
      </c>
      <c r="J13" s="103"/>
      <c r="K13" s="103" t="s">
        <v>18</v>
      </c>
      <c r="L13" s="103"/>
      <c r="M13" s="103" t="s">
        <v>18</v>
      </c>
      <c r="N13" s="103"/>
      <c r="O13" s="103" t="s">
        <v>18</v>
      </c>
      <c r="P13" s="103"/>
      <c r="Q13" s="103" t="s">
        <v>18</v>
      </c>
      <c r="R13" s="103"/>
      <c r="S13" s="103" t="s">
        <v>18</v>
      </c>
      <c r="T13" s="103"/>
      <c r="U13" s="103" t="s">
        <v>18</v>
      </c>
      <c r="V13" s="103"/>
      <c r="W13" s="103" t="s">
        <v>18</v>
      </c>
      <c r="X13" s="105"/>
      <c r="Y13" s="98"/>
    </row>
    <row r="14" spans="1:28" ht="39.950000000000003" customHeight="1" x14ac:dyDescent="0.15">
      <c r="A14" s="108"/>
      <c r="B14" s="108"/>
      <c r="C14" s="108"/>
      <c r="D14" s="102"/>
      <c r="E14" s="101"/>
      <c r="F14" s="102"/>
      <c r="G14" s="101"/>
      <c r="H14" s="102"/>
      <c r="I14" s="101"/>
      <c r="J14" s="102"/>
      <c r="K14" s="101"/>
      <c r="L14" s="102"/>
      <c r="M14" s="101">
        <f>[1]データ!$G19</f>
        <v>0</v>
      </c>
      <c r="N14" s="102"/>
      <c r="O14" s="101">
        <f>[1]データ!$G18</f>
        <v>0</v>
      </c>
      <c r="P14" s="102"/>
      <c r="Q14" s="101">
        <f>[1]データ!$G17</f>
        <v>0</v>
      </c>
      <c r="R14" s="102"/>
      <c r="S14" s="101">
        <f>[1]データ!$G16</f>
        <v>0</v>
      </c>
      <c r="T14" s="102"/>
      <c r="U14" s="101">
        <f>[1]データ!$G15</f>
        <v>0</v>
      </c>
      <c r="V14" s="102"/>
      <c r="W14" s="101">
        <f>[1]データ!$G14</f>
        <v>0</v>
      </c>
      <c r="X14" s="105"/>
      <c r="Y14" s="98"/>
    </row>
    <row r="15" spans="1:28" ht="9.9499999999999993" customHeight="1" x14ac:dyDescent="0.15">
      <c r="A15" s="104"/>
      <c r="B15" s="104"/>
      <c r="C15" s="104"/>
      <c r="D15" s="98"/>
      <c r="E15" s="98"/>
      <c r="F15" s="98"/>
      <c r="G15" s="98"/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  <c r="U15" s="98"/>
      <c r="V15" s="98"/>
      <c r="W15" s="98"/>
      <c r="X15" s="105"/>
      <c r="Y15" s="98"/>
    </row>
    <row r="16" spans="1:28" ht="174" customHeight="1" x14ac:dyDescent="0.15">
      <c r="A16" s="104"/>
      <c r="B16" s="104"/>
      <c r="C16" s="104"/>
      <c r="D16" s="98"/>
      <c r="E16" s="97"/>
      <c r="F16" s="98"/>
      <c r="G16" s="97"/>
      <c r="H16" s="98"/>
      <c r="I16" s="97"/>
      <c r="J16" s="98"/>
      <c r="K16" s="97"/>
      <c r="L16" s="98"/>
      <c r="M16" s="97" t="e">
        <f>IF([1]データ!$I19="","",[1]データ!$I19)</f>
        <v>#N/A</v>
      </c>
      <c r="N16" s="98"/>
      <c r="O16" s="97" t="e">
        <f>IF([1]データ!$I18="","",[1]データ!$I18)</f>
        <v>#N/A</v>
      </c>
      <c r="P16" s="98"/>
      <c r="Q16" s="97" t="e">
        <f>IF([1]データ!$I17="","",[1]データ!$I17)</f>
        <v>#N/A</v>
      </c>
      <c r="R16" s="98"/>
      <c r="S16" s="97" t="e">
        <f>IF([1]データ!$I16="","",[1]データ!$I16)</f>
        <v>#N/A</v>
      </c>
      <c r="T16" s="98"/>
      <c r="U16" s="97" t="e">
        <f>IF([1]データ!$I15="","",[1]データ!$I15)</f>
        <v>#N/A</v>
      </c>
      <c r="V16" s="98"/>
      <c r="W16" s="97" t="e">
        <f>IF([1]データ!$I14="","",[1]データ!$I14)</f>
        <v>#N/A</v>
      </c>
      <c r="X16" s="105"/>
      <c r="Y16" s="98"/>
    </row>
    <row r="17" spans="1:32" ht="35.1" customHeight="1" x14ac:dyDescent="0.15">
      <c r="A17" s="92" t="s">
        <v>61</v>
      </c>
    </row>
    <row r="18" spans="1:32" ht="174" customHeight="1" x14ac:dyDescent="0.15">
      <c r="A18" s="104"/>
      <c r="B18" s="104"/>
      <c r="C18" s="104"/>
      <c r="D18" s="98"/>
      <c r="E18" s="97"/>
      <c r="F18" s="98"/>
      <c r="G18" s="97"/>
      <c r="H18" s="98"/>
      <c r="I18" s="97"/>
      <c r="J18" s="98"/>
      <c r="K18" s="97"/>
      <c r="M18" s="97" t="e">
        <f>IF([1]データ!$E31="","",[1]データ!$E31)</f>
        <v>#N/A</v>
      </c>
      <c r="N18" s="98"/>
      <c r="O18" s="97" t="e">
        <f>IF([1]データ!$E30="","",[1]データ!$E30)</f>
        <v>#N/A</v>
      </c>
      <c r="P18" s="98"/>
      <c r="Q18" s="97" t="e">
        <f>IF([1]データ!$E29="","",[1]データ!$E29)</f>
        <v>#N/A</v>
      </c>
      <c r="R18" s="98"/>
      <c r="S18" s="97" t="e">
        <f>IF([1]データ!$E28="","",[1]データ!$E28)</f>
        <v>#N/A</v>
      </c>
      <c r="T18" s="98"/>
      <c r="U18" s="97" t="e">
        <f>IF([1]データ!$E27="","",[1]データ!$E27)</f>
        <v>#N/A</v>
      </c>
      <c r="V18" s="98"/>
      <c r="W18" s="97" t="e">
        <f>IF([1]データ!$E26="","",[1]データ!$E26)</f>
        <v>#N/A</v>
      </c>
      <c r="Y18" s="99" t="s">
        <v>62</v>
      </c>
    </row>
    <row r="19" spans="1:32" ht="9.9499999999999993" customHeight="1" x14ac:dyDescent="0.15">
      <c r="A19" s="104"/>
      <c r="B19" s="104"/>
      <c r="C19" s="104"/>
      <c r="D19" s="98"/>
      <c r="E19" s="98"/>
      <c r="F19" s="98"/>
      <c r="G19" s="98"/>
      <c r="H19" s="98"/>
      <c r="I19" s="98"/>
      <c r="J19" s="98"/>
      <c r="K19" s="98"/>
      <c r="M19" s="98"/>
      <c r="N19" s="98"/>
      <c r="O19" s="98"/>
      <c r="P19" s="98"/>
      <c r="Q19" s="98"/>
      <c r="R19" s="98"/>
      <c r="S19" s="98"/>
      <c r="T19" s="98"/>
      <c r="U19" s="98"/>
      <c r="W19" s="98"/>
    </row>
    <row r="20" spans="1:32" ht="39.950000000000003" customHeight="1" x14ac:dyDescent="0.15">
      <c r="A20" s="108"/>
      <c r="B20" s="108"/>
      <c r="C20" s="108"/>
      <c r="D20" s="102"/>
      <c r="E20" s="101"/>
      <c r="F20" s="102"/>
      <c r="G20" s="101"/>
      <c r="H20" s="102"/>
      <c r="I20" s="101"/>
      <c r="J20" s="102"/>
      <c r="K20" s="101"/>
      <c r="M20" s="101">
        <f>[1]データ!$F27</f>
        <v>0</v>
      </c>
      <c r="N20" s="102"/>
      <c r="O20" s="101">
        <f>[1]データ!$F26</f>
        <v>0</v>
      </c>
      <c r="P20" s="102"/>
      <c r="Q20" s="101">
        <f>[1]データ!$F25</f>
        <v>0</v>
      </c>
      <c r="R20" s="102"/>
      <c r="S20" s="101">
        <f>[1]データ!$F24</f>
        <v>0</v>
      </c>
      <c r="T20" s="102"/>
      <c r="U20" s="101">
        <f>[1]データ!$F23</f>
        <v>0</v>
      </c>
      <c r="V20" s="102"/>
      <c r="W20" s="101">
        <f>[1]データ!$F22</f>
        <v>0</v>
      </c>
    </row>
    <row r="21" spans="1:32" ht="35.1" customHeight="1" x14ac:dyDescent="0.15">
      <c r="A21" s="109"/>
      <c r="B21" s="109"/>
      <c r="C21" s="109"/>
      <c r="D21" s="110"/>
      <c r="E21" s="103" t="s">
        <v>18</v>
      </c>
      <c r="F21" s="103"/>
      <c r="G21" s="103" t="s">
        <v>18</v>
      </c>
      <c r="H21" s="103"/>
      <c r="I21" s="103" t="s">
        <v>18</v>
      </c>
      <c r="J21" s="103"/>
      <c r="K21" s="103" t="s">
        <v>18</v>
      </c>
      <c r="M21" s="103" t="s">
        <v>18</v>
      </c>
      <c r="N21" s="103"/>
      <c r="O21" s="103" t="s">
        <v>18</v>
      </c>
      <c r="P21" s="103"/>
      <c r="Q21" s="103" t="s">
        <v>18</v>
      </c>
      <c r="R21" s="103"/>
      <c r="S21" s="103" t="s">
        <v>18</v>
      </c>
      <c r="T21" s="103"/>
      <c r="U21" s="103" t="s">
        <v>18</v>
      </c>
      <c r="V21" s="103"/>
      <c r="W21" s="103" t="s">
        <v>18</v>
      </c>
    </row>
    <row r="22" spans="1:32" ht="39.950000000000003" customHeight="1" x14ac:dyDescent="0.15">
      <c r="A22" s="108"/>
      <c r="B22" s="108"/>
      <c r="C22" s="108"/>
      <c r="D22" s="102"/>
      <c r="E22" s="101"/>
      <c r="F22" s="102"/>
      <c r="G22" s="101"/>
      <c r="H22" s="102"/>
      <c r="I22" s="101"/>
      <c r="J22" s="102"/>
      <c r="K22" s="101"/>
      <c r="M22" s="101">
        <f>[1]データ!$G27</f>
        <v>0</v>
      </c>
      <c r="N22" s="102"/>
      <c r="O22" s="101">
        <f>[1]データ!$G26</f>
        <v>0</v>
      </c>
      <c r="P22" s="102"/>
      <c r="Q22" s="101">
        <f>[1]データ!$G25</f>
        <v>0</v>
      </c>
      <c r="R22" s="102"/>
      <c r="S22" s="101">
        <f>[1]データ!$G24</f>
        <v>0</v>
      </c>
      <c r="T22" s="102"/>
      <c r="U22" s="101">
        <f>[1]データ!$G23</f>
        <v>0</v>
      </c>
      <c r="V22" s="102"/>
      <c r="W22" s="101">
        <f>[1]データ!$G22</f>
        <v>0</v>
      </c>
    </row>
    <row r="23" spans="1:32" ht="9.9499999999999993" customHeight="1" x14ac:dyDescent="0.15">
      <c r="A23" s="104"/>
      <c r="B23" s="104"/>
      <c r="C23" s="104"/>
      <c r="D23" s="98"/>
      <c r="E23" s="98"/>
      <c r="F23" s="98"/>
      <c r="G23" s="98"/>
      <c r="H23" s="98"/>
      <c r="I23" s="98"/>
      <c r="J23" s="98"/>
      <c r="K23" s="98"/>
      <c r="M23" s="98"/>
      <c r="N23" s="98"/>
      <c r="O23" s="98"/>
      <c r="P23" s="98"/>
      <c r="Q23" s="98"/>
      <c r="R23" s="98"/>
      <c r="S23" s="98"/>
      <c r="T23" s="98"/>
      <c r="U23" s="98"/>
      <c r="W23" s="98"/>
    </row>
    <row r="24" spans="1:32" ht="174" customHeight="1" x14ac:dyDescent="0.15">
      <c r="A24" s="104"/>
      <c r="B24" s="104"/>
      <c r="C24" s="104"/>
      <c r="D24" s="98"/>
      <c r="E24" s="97"/>
      <c r="F24" s="98"/>
      <c r="G24" s="97"/>
      <c r="H24" s="98"/>
      <c r="I24" s="97"/>
      <c r="J24" s="98"/>
      <c r="K24" s="97"/>
      <c r="M24" s="97" t="e">
        <f>IF([1]データ!$I31="","",[1]データ!$I31)</f>
        <v>#N/A</v>
      </c>
      <c r="N24" s="98"/>
      <c r="O24" s="97" t="e">
        <f>IF([1]データ!$I30="","",[1]データ!$I30)</f>
        <v>#N/A</v>
      </c>
      <c r="P24" s="98"/>
      <c r="Q24" s="97" t="e">
        <f>IF([1]データ!$I29="","",[1]データ!$I29)</f>
        <v>#N/A</v>
      </c>
      <c r="R24" s="98"/>
      <c r="S24" s="97" t="e">
        <f>IF([1]データ!$I28="","",[1]データ!$I28)</f>
        <v>#N/A</v>
      </c>
      <c r="T24" s="98"/>
      <c r="U24" s="97" t="e">
        <f>IF([1]データ!$I27="","",[1]データ!$I27)</f>
        <v>#N/A</v>
      </c>
      <c r="V24" s="98"/>
      <c r="W24" s="97" t="e">
        <f>IF([1]データ!$I26="","",[1]データ!$I26)</f>
        <v>#N/A</v>
      </c>
    </row>
    <row r="25" spans="1:32" ht="35.1" customHeight="1" x14ac:dyDescent="0.15">
      <c r="A25" s="92" t="s">
        <v>63</v>
      </c>
      <c r="D25" s="378" t="s">
        <v>64</v>
      </c>
      <c r="E25" s="378"/>
      <c r="G25" s="111"/>
      <c r="H25" s="111"/>
      <c r="AC25" s="112"/>
      <c r="AD25" s="112"/>
    </row>
    <row r="26" spans="1:32" ht="174" customHeight="1" x14ac:dyDescent="0.15">
      <c r="A26" s="104"/>
      <c r="B26" s="379" t="s">
        <v>131</v>
      </c>
      <c r="C26" s="380"/>
      <c r="D26" s="378"/>
      <c r="E26" s="378"/>
      <c r="F26" s="111"/>
      <c r="G26" s="97" t="str">
        <f>[1]データ!L12</f>
        <v>D1位</v>
      </c>
      <c r="H26" s="98"/>
      <c r="I26" s="113" t="s">
        <v>65</v>
      </c>
      <c r="J26" s="98"/>
      <c r="K26" s="97" t="e">
        <f>IF([1]データ!L9="","",[1]データ!L9)</f>
        <v>#N/A</v>
      </c>
      <c r="L26" s="98"/>
      <c r="M26" s="97" t="e">
        <f>IF([1]データ!L8="","",[1]データ!L8)</f>
        <v>#N/A</v>
      </c>
      <c r="N26" s="98"/>
      <c r="O26" s="97" t="e">
        <f>IF([1]データ!L7="","",[1]データ!L7)</f>
        <v>#N/A</v>
      </c>
      <c r="P26" s="98"/>
      <c r="Q26" s="113" t="s">
        <v>66</v>
      </c>
      <c r="R26" s="98"/>
      <c r="S26" s="97" t="e">
        <f>IF([1]データ!$L4="","",[1]データ!$L4)</f>
        <v>#N/A</v>
      </c>
      <c r="U26" s="97" t="e">
        <f>IF([1]データ!$L3="","",[1]データ!$L3)</f>
        <v>#N/A</v>
      </c>
      <c r="V26" s="98"/>
      <c r="W26" s="97" t="e">
        <f>IF([1]データ!L2="","",[1]データ!L2)</f>
        <v>#N/A</v>
      </c>
      <c r="Y26" s="99" t="s">
        <v>67</v>
      </c>
      <c r="AA26" s="99" t="s">
        <v>12</v>
      </c>
      <c r="AC26" s="112"/>
      <c r="AD26" s="104"/>
      <c r="AE26" s="104"/>
      <c r="AF26" s="104"/>
    </row>
    <row r="27" spans="1:32" ht="9.9499999999999993" customHeight="1" x14ac:dyDescent="0.15">
      <c r="A27" s="381" t="s">
        <v>68</v>
      </c>
      <c r="B27" s="380"/>
      <c r="C27" s="380"/>
      <c r="D27" s="378"/>
      <c r="E27" s="378"/>
      <c r="F27" s="111"/>
      <c r="G27" s="98"/>
      <c r="H27" s="98"/>
      <c r="I27" s="104"/>
      <c r="J27" s="98"/>
      <c r="K27" s="98"/>
      <c r="L27" s="98"/>
      <c r="M27" s="98"/>
      <c r="N27" s="98"/>
      <c r="O27" s="98"/>
      <c r="P27" s="98"/>
      <c r="Q27" s="104"/>
      <c r="R27" s="98"/>
      <c r="S27" s="98"/>
      <c r="U27" s="98"/>
      <c r="V27" s="98"/>
      <c r="W27" s="98"/>
      <c r="AC27" s="112"/>
      <c r="AD27" s="112"/>
    </row>
    <row r="28" spans="1:32" ht="39.950000000000003" customHeight="1" x14ac:dyDescent="0.15">
      <c r="A28" s="381"/>
      <c r="B28" s="380"/>
      <c r="C28" s="380"/>
      <c r="D28" s="378"/>
      <c r="E28" s="378"/>
      <c r="F28" s="111"/>
      <c r="G28" s="101" t="str">
        <f>IF([1]データ!M12="","",[1]データ!M12)</f>
        <v/>
      </c>
      <c r="H28" s="102"/>
      <c r="I28" s="108"/>
      <c r="J28" s="102"/>
      <c r="K28" s="101" t="str">
        <f>IF([1]データ!M9="","",[1]データ!M9)</f>
        <v/>
      </c>
      <c r="L28" s="102"/>
      <c r="M28" s="101" t="str">
        <f>IF([1]データ!M8="","",[1]データ!M8)</f>
        <v/>
      </c>
      <c r="N28" s="102"/>
      <c r="O28" s="101" t="str">
        <f>IF([1]データ!M7="","",[1]データ!M7)</f>
        <v/>
      </c>
      <c r="P28" s="102"/>
      <c r="Q28" s="108"/>
      <c r="R28" s="102"/>
      <c r="S28" s="101" t="str">
        <f>IF([1]データ!M4="","",[1]データ!M4)</f>
        <v/>
      </c>
      <c r="U28" s="101" t="str">
        <f>IF([1]データ!M3="","",[1]データ!M3)</f>
        <v/>
      </c>
      <c r="V28" s="102"/>
      <c r="W28" s="101" t="str">
        <f>IF([1]データ!M2="","",[1]データ!M2)</f>
        <v/>
      </c>
      <c r="AC28" s="108"/>
      <c r="AD28" s="112"/>
    </row>
    <row r="29" spans="1:32" ht="35.1" customHeight="1" x14ac:dyDescent="0.15">
      <c r="A29" s="381"/>
      <c r="B29" s="380"/>
      <c r="C29" s="380"/>
      <c r="D29" s="378"/>
      <c r="E29" s="378"/>
      <c r="F29" s="111"/>
      <c r="G29" s="103" t="s">
        <v>18</v>
      </c>
      <c r="H29" s="103"/>
      <c r="I29" s="103"/>
      <c r="J29" s="103"/>
      <c r="K29" s="103" t="s">
        <v>18</v>
      </c>
      <c r="L29" s="103"/>
      <c r="M29" s="103" t="s">
        <v>18</v>
      </c>
      <c r="O29" s="103" t="s">
        <v>18</v>
      </c>
      <c r="P29" s="103"/>
      <c r="Q29" s="103"/>
      <c r="R29" s="103"/>
      <c r="S29" s="103" t="s">
        <v>18</v>
      </c>
      <c r="T29" s="103"/>
      <c r="U29" s="103" t="s">
        <v>18</v>
      </c>
      <c r="V29" s="103"/>
      <c r="W29" s="103" t="s">
        <v>18</v>
      </c>
      <c r="Y29" s="103"/>
      <c r="AC29" s="108"/>
      <c r="AD29" s="112"/>
    </row>
    <row r="30" spans="1:32" ht="39.950000000000003" customHeight="1" x14ac:dyDescent="0.15">
      <c r="A30" s="381"/>
      <c r="B30" s="380"/>
      <c r="C30" s="380"/>
      <c r="D30" s="378"/>
      <c r="E30" s="378"/>
      <c r="F30" s="111"/>
      <c r="G30" s="101" t="str">
        <f>IF([1]データ!N12="","",[1]データ!N12)</f>
        <v/>
      </c>
      <c r="H30" s="102"/>
      <c r="I30" s="108"/>
      <c r="J30" s="102"/>
      <c r="K30" s="101" t="str">
        <f>IF([1]データ!N9="","",[1]データ!N9)</f>
        <v/>
      </c>
      <c r="L30" s="102"/>
      <c r="M30" s="101" t="str">
        <f>IF([1]データ!N8="","",[1]データ!N8)</f>
        <v/>
      </c>
      <c r="N30" s="102"/>
      <c r="O30" s="101" t="str">
        <f>IF([1]データ!N7="","",[1]データ!N7)</f>
        <v/>
      </c>
      <c r="P30" s="102"/>
      <c r="Q30" s="108"/>
      <c r="R30" s="102"/>
      <c r="S30" s="101" t="str">
        <f>IF([1]データ!N4="","",[1]データ!N4)</f>
        <v/>
      </c>
      <c r="U30" s="101" t="str">
        <f>IF([1]データ!N3="","",[1]データ!N3)</f>
        <v/>
      </c>
      <c r="W30" s="101" t="str">
        <f>IF([1]データ!N2="","",[1]データ!N2)</f>
        <v/>
      </c>
      <c r="AC30" s="112"/>
      <c r="AD30" s="112"/>
    </row>
    <row r="31" spans="1:32" ht="9.9499999999999993" customHeight="1" x14ac:dyDescent="0.15">
      <c r="A31" s="381"/>
      <c r="B31" s="380"/>
      <c r="C31" s="380"/>
      <c r="D31" s="378"/>
      <c r="E31" s="378"/>
      <c r="F31" s="111"/>
      <c r="G31" s="98"/>
      <c r="H31" s="98"/>
      <c r="I31" s="104"/>
      <c r="J31" s="98"/>
      <c r="K31" s="98"/>
      <c r="L31" s="98"/>
      <c r="M31" s="98"/>
      <c r="N31" s="98"/>
      <c r="O31" s="98"/>
      <c r="P31" s="98"/>
      <c r="Q31" s="104"/>
      <c r="R31" s="98"/>
      <c r="S31" s="98"/>
      <c r="U31" s="98"/>
      <c r="V31" s="98"/>
      <c r="W31" s="98"/>
      <c r="AC31" s="108"/>
      <c r="AD31" s="112"/>
    </row>
    <row r="32" spans="1:32" ht="174" customHeight="1" x14ac:dyDescent="0.15">
      <c r="A32" s="381"/>
      <c r="B32" s="380"/>
      <c r="C32" s="380"/>
      <c r="D32" s="378"/>
      <c r="E32" s="378"/>
      <c r="F32" s="111"/>
      <c r="G32" s="97" t="str">
        <f>[1]データ!O12</f>
        <v>E1位</v>
      </c>
      <c r="H32" s="98"/>
      <c r="I32" s="104"/>
      <c r="J32" s="98"/>
      <c r="K32" s="97" t="e">
        <f>IF([1]データ!P9="","",[1]データ!P9)</f>
        <v>#N/A</v>
      </c>
      <c r="L32" s="98"/>
      <c r="M32" s="97" t="e">
        <f>IF([1]データ!P8="","",[1]データ!P8)</f>
        <v>#N/A</v>
      </c>
      <c r="N32" s="98"/>
      <c r="O32" s="97" t="e">
        <f>IF([1]データ!P7="","",[1]データ!P7)</f>
        <v>#N/A</v>
      </c>
      <c r="P32" s="98"/>
      <c r="Q32" s="104"/>
      <c r="R32" s="98"/>
      <c r="S32" s="97" t="e">
        <f>IF([1]データ!P4="","",[1]データ!P4)</f>
        <v>#N/A</v>
      </c>
      <c r="U32" s="97" t="e">
        <f>IF([1]データ!P3="","",[1]データ!P3)</f>
        <v>#N/A</v>
      </c>
      <c r="V32" s="98"/>
      <c r="W32" s="97" t="e">
        <f>IF([1]データ!P2="","",[1]データ!P2)</f>
        <v>#N/A</v>
      </c>
      <c r="AC32" s="108"/>
      <c r="AD32" s="112"/>
    </row>
    <row r="33" spans="1:19" x14ac:dyDescent="0.15">
      <c r="B33" s="380"/>
      <c r="C33" s="380"/>
      <c r="D33" s="378"/>
      <c r="E33" s="378"/>
      <c r="F33" s="111"/>
      <c r="G33" s="111"/>
      <c r="H33" s="111"/>
    </row>
    <row r="34" spans="1:19" x14ac:dyDescent="0.15">
      <c r="A34" s="104"/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4"/>
      <c r="O34" s="104"/>
      <c r="P34" s="104"/>
      <c r="Q34" s="104"/>
      <c r="R34" s="104"/>
      <c r="S34" s="104"/>
    </row>
    <row r="35" spans="1:19" x14ac:dyDescent="0.15">
      <c r="A35" s="104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</row>
    <row r="36" spans="1:19" x14ac:dyDescent="0.15">
      <c r="A36" s="108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</row>
    <row r="37" spans="1:19" x14ac:dyDescent="0.15">
      <c r="A37" s="109"/>
      <c r="B37" s="109"/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</row>
    <row r="38" spans="1:19" x14ac:dyDescent="0.15">
      <c r="A38" s="108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</row>
    <row r="39" spans="1:19" x14ac:dyDescent="0.15">
      <c r="A39" s="104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</row>
    <row r="40" spans="1:19" x14ac:dyDescent="0.15">
      <c r="A40" s="104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</row>
  </sheetData>
  <mergeCells count="5">
    <mergeCell ref="Z1:AA8"/>
    <mergeCell ref="Y2:Y8"/>
    <mergeCell ref="D25:E33"/>
    <mergeCell ref="B26:C33"/>
    <mergeCell ref="A27:A32"/>
  </mergeCells>
  <phoneticPr fontId="1"/>
  <pageMargins left="0.25" right="0.25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5"/>
  <sheetViews>
    <sheetView zoomScale="90" zoomScaleNormal="90" workbookViewId="0">
      <selection activeCell="A2" sqref="A2"/>
    </sheetView>
  </sheetViews>
  <sheetFormatPr defaultRowHeight="13.5" x14ac:dyDescent="0.15"/>
  <cols>
    <col min="6" max="7" width="4.625" customWidth="1"/>
    <col min="13" max="14" width="4.625" customWidth="1"/>
  </cols>
  <sheetData>
    <row r="1" spans="1:19" x14ac:dyDescent="0.15">
      <c r="A1" t="s">
        <v>78</v>
      </c>
      <c r="B1" t="s">
        <v>79</v>
      </c>
      <c r="D1" t="s">
        <v>57</v>
      </c>
      <c r="K1" t="s">
        <v>67</v>
      </c>
    </row>
    <row r="2" spans="1:19" x14ac:dyDescent="0.15">
      <c r="A2" t="s">
        <v>80</v>
      </c>
      <c r="B2" t="s">
        <v>81</v>
      </c>
      <c r="D2" s="133" t="str">
        <f>[2]要項!D57</f>
        <v>A1</v>
      </c>
      <c r="E2" s="133" t="e">
        <f t="shared" ref="E2:E11" si="0">IF(D2="","",VLOOKUP(D2,$A$1:$B$17,2,0))</f>
        <v>#N/A</v>
      </c>
      <c r="F2" s="133">
        <f>[2]要項!F57</f>
        <v>0</v>
      </c>
      <c r="G2" s="133">
        <f>[2]要項!H57</f>
        <v>0</v>
      </c>
      <c r="H2" s="133" t="str">
        <f>[2]要項!I57</f>
        <v>A2</v>
      </c>
      <c r="I2" s="133" t="e">
        <f t="shared" ref="I2:I11" si="1">IF(H2="","",VLOOKUP(H2,$A$1:$B$17,2,0))</f>
        <v>#N/A</v>
      </c>
      <c r="K2" s="133" t="str">
        <f>[2]要項!E90</f>
        <v>Ｂ２位</v>
      </c>
      <c r="L2" s="133" t="e">
        <f>IF(K2="","",VLOOKUP(K2,$A$1:$B$17,2,0))</f>
        <v>#N/A</v>
      </c>
      <c r="M2" s="133">
        <f>IF([2]要項!J90="","",[2]要項!J90)</f>
        <v>0</v>
      </c>
      <c r="N2" s="133">
        <f>IF([2]要項!L90="","",[2]要項!L90)</f>
        <v>0</v>
      </c>
      <c r="O2" s="133" t="str">
        <f>[2]要項!M90</f>
        <v>Ａ１位</v>
      </c>
      <c r="P2" s="133" t="e">
        <f>IF(O2="","",VLOOKUP(O2,$A$1:$B$17,2,0))</f>
        <v>#N/A</v>
      </c>
    </row>
    <row r="3" spans="1:19" x14ac:dyDescent="0.15">
      <c r="A3" t="s">
        <v>82</v>
      </c>
      <c r="B3" t="s">
        <v>83</v>
      </c>
      <c r="D3" s="133" t="str">
        <f>[2]要項!D58</f>
        <v>A3</v>
      </c>
      <c r="E3" s="133" t="e">
        <f t="shared" si="0"/>
        <v>#N/A</v>
      </c>
      <c r="F3" s="133">
        <f>[2]要項!F58</f>
        <v>0</v>
      </c>
      <c r="G3" s="133">
        <f>[2]要項!H58</f>
        <v>0</v>
      </c>
      <c r="H3" s="133" t="str">
        <f>[2]要項!I58</f>
        <v>A4</v>
      </c>
      <c r="I3" s="133" t="e">
        <f t="shared" si="1"/>
        <v>#N/A</v>
      </c>
      <c r="K3" s="133" t="str">
        <f>[2]要項!E92</f>
        <v>Ｂ２位</v>
      </c>
      <c r="L3" s="133" t="e">
        <f>IF(K3="","",VLOOKUP(K3,$A$1:$B$17,2,0))</f>
        <v>#N/A</v>
      </c>
      <c r="M3" s="133">
        <f>IF([2]要項!J92="","",[2]要項!J92)</f>
        <v>0</v>
      </c>
      <c r="N3" s="133">
        <f>IF([2]要項!L92="","",[2]要項!L92)</f>
        <v>0</v>
      </c>
      <c r="O3" s="133" t="str">
        <f>[2]要項!M92</f>
        <v>Ｃ１位</v>
      </c>
      <c r="P3" s="133" t="e">
        <f>IF(O3="","",VLOOKUP(O3,$A$1:$B$17,2,0))</f>
        <v>#N/A</v>
      </c>
    </row>
    <row r="4" spans="1:19" x14ac:dyDescent="0.15">
      <c r="A4" t="s">
        <v>84</v>
      </c>
      <c r="B4" t="s">
        <v>85</v>
      </c>
      <c r="D4" s="133" t="str">
        <f>[2]要項!D59</f>
        <v>A1</v>
      </c>
      <c r="E4" s="133" t="e">
        <f t="shared" si="0"/>
        <v>#N/A</v>
      </c>
      <c r="F4" s="133">
        <f>[2]要項!F59</f>
        <v>0</v>
      </c>
      <c r="G4" s="133">
        <f>[2]要項!H59</f>
        <v>0</v>
      </c>
      <c r="H4" s="133" t="str">
        <f>[2]要項!I59</f>
        <v>A5</v>
      </c>
      <c r="I4" s="133" t="e">
        <f t="shared" si="1"/>
        <v>#N/A</v>
      </c>
      <c r="K4" s="133" t="str">
        <f>[2]要項!E94</f>
        <v>Ａ１位</v>
      </c>
      <c r="L4" s="133" t="e">
        <f>IF(K4="","",VLOOKUP(K4,$A$1:$B$17,2,0))</f>
        <v>#N/A</v>
      </c>
      <c r="M4" s="133">
        <f>IF([2]要項!J94="","",[2]要項!J94)</f>
        <v>0</v>
      </c>
      <c r="N4" s="133">
        <f>IF([2]要項!L94="","",[2]要項!L94)</f>
        <v>0</v>
      </c>
      <c r="O4" s="133" t="str">
        <f>[2]要項!M94</f>
        <v>Ｃ１位</v>
      </c>
      <c r="P4" s="133" t="e">
        <f>IF(O4="","",VLOOKUP(O4,$A$1:$B$17,2,0))</f>
        <v>#N/A</v>
      </c>
    </row>
    <row r="5" spans="1:19" x14ac:dyDescent="0.15">
      <c r="A5" t="s">
        <v>86</v>
      </c>
      <c r="B5" t="s">
        <v>87</v>
      </c>
      <c r="D5" s="133" t="str">
        <f>[2]要項!D60</f>
        <v>A2</v>
      </c>
      <c r="E5" s="133" t="e">
        <f t="shared" si="0"/>
        <v>#N/A</v>
      </c>
      <c r="F5" s="133">
        <f>[2]要項!F60</f>
        <v>0</v>
      </c>
      <c r="G5" s="133">
        <f>[2]要項!H60</f>
        <v>0</v>
      </c>
      <c r="H5" s="133" t="str">
        <f>[2]要項!I60</f>
        <v>A3</v>
      </c>
      <c r="I5" s="133" t="e">
        <f t="shared" si="1"/>
        <v>#N/A</v>
      </c>
      <c r="K5" s="134"/>
      <c r="L5" s="134"/>
      <c r="O5" s="134"/>
      <c r="P5" s="134"/>
    </row>
    <row r="6" spans="1:19" x14ac:dyDescent="0.15">
      <c r="A6" t="s">
        <v>88</v>
      </c>
      <c r="B6" t="s">
        <v>89</v>
      </c>
      <c r="D6" s="133" t="str">
        <f>[2]要項!D61</f>
        <v>A4</v>
      </c>
      <c r="E6" s="133" t="e">
        <f t="shared" si="0"/>
        <v>#N/A</v>
      </c>
      <c r="F6" s="133">
        <f>[2]要項!F61</f>
        <v>0</v>
      </c>
      <c r="G6" s="133">
        <f>[2]要項!H61</f>
        <v>0</v>
      </c>
      <c r="H6" s="133" t="str">
        <f>[2]要項!I61</f>
        <v>A5</v>
      </c>
      <c r="I6" s="133" t="e">
        <f t="shared" si="1"/>
        <v>#N/A</v>
      </c>
      <c r="K6" s="134" t="s">
        <v>66</v>
      </c>
      <c r="L6" s="134"/>
      <c r="M6" s="134"/>
      <c r="N6" s="134"/>
      <c r="O6" s="134"/>
      <c r="P6" s="134"/>
    </row>
    <row r="7" spans="1:19" x14ac:dyDescent="0.15">
      <c r="A7" t="s">
        <v>90</v>
      </c>
      <c r="B7" t="s">
        <v>91</v>
      </c>
      <c r="D7" s="133" t="str">
        <f>[2]要項!O57</f>
        <v>A2</v>
      </c>
      <c r="E7" s="133" t="e">
        <f t="shared" si="0"/>
        <v>#N/A</v>
      </c>
      <c r="F7" s="133">
        <f>[2]要項!Q57</f>
        <v>0</v>
      </c>
      <c r="G7" s="133">
        <f>[2]要項!S57</f>
        <v>0</v>
      </c>
      <c r="H7" s="133" t="str">
        <f>[2]要項!T57</f>
        <v>A4</v>
      </c>
      <c r="I7" s="133" t="e">
        <f t="shared" si="1"/>
        <v>#N/A</v>
      </c>
      <c r="K7" s="133" t="str">
        <f>[2]要項!E91</f>
        <v>Ａ２位</v>
      </c>
      <c r="L7" s="133" t="e">
        <f>IF(K7="","",VLOOKUP(K7,$A$1:$B$17,2,0))</f>
        <v>#N/A</v>
      </c>
      <c r="M7" s="133">
        <f>IF([2]要項!J91="","",[2]要項!J91)</f>
        <v>0</v>
      </c>
      <c r="N7" s="133">
        <f>IF([2]要項!L91="","",[2]要項!L91)</f>
        <v>0</v>
      </c>
      <c r="O7" s="133" t="str">
        <f>[2]要項!M91</f>
        <v>Ｃ２位</v>
      </c>
      <c r="P7" s="133" t="e">
        <f>IF(O7="","",VLOOKUP(O7,$A$1:$B$17,2,0))</f>
        <v>#N/A</v>
      </c>
    </row>
    <row r="8" spans="1:19" x14ac:dyDescent="0.15">
      <c r="A8" t="s">
        <v>92</v>
      </c>
      <c r="B8" t="s">
        <v>93</v>
      </c>
      <c r="D8" s="133" t="str">
        <f>[2]要項!O58</f>
        <v>A3</v>
      </c>
      <c r="E8" s="133" t="e">
        <f t="shared" si="0"/>
        <v>#N/A</v>
      </c>
      <c r="F8" s="133">
        <f>[2]要項!Q58</f>
        <v>0</v>
      </c>
      <c r="G8" s="133">
        <f>[2]要項!S58</f>
        <v>0</v>
      </c>
      <c r="H8" s="133" t="str">
        <f>[2]要項!T58</f>
        <v>A5</v>
      </c>
      <c r="I8" s="133" t="e">
        <f t="shared" si="1"/>
        <v>#N/A</v>
      </c>
      <c r="K8" s="133" t="str">
        <f>[2]要項!E93</f>
        <v>Ａ２位</v>
      </c>
      <c r="L8" s="133" t="e">
        <f>IF(K8="","",VLOOKUP(K8,$A$1:$B$17,2,0))</f>
        <v>#N/A</v>
      </c>
      <c r="M8" s="133">
        <f>IF([2]要項!J93="","",[2]要項!J93)</f>
        <v>0</v>
      </c>
      <c r="N8" s="133">
        <f>IF([2]要項!L93="","",[2]要項!L93)</f>
        <v>0</v>
      </c>
      <c r="O8" s="133" t="str">
        <f>[2]要項!M93</f>
        <v>Ｂ１位</v>
      </c>
      <c r="P8" s="133" t="e">
        <f>IF(O8="","",VLOOKUP(O8,$A$1:$B$17,2,0))</f>
        <v>#N/A</v>
      </c>
    </row>
    <row r="9" spans="1:19" x14ac:dyDescent="0.15">
      <c r="A9" t="s">
        <v>94</v>
      </c>
      <c r="B9" t="s">
        <v>95</v>
      </c>
      <c r="D9" s="133" t="str">
        <f>[2]要項!O59</f>
        <v>A1</v>
      </c>
      <c r="E9" s="133" t="e">
        <f t="shared" si="0"/>
        <v>#N/A</v>
      </c>
      <c r="F9" s="133">
        <f>[2]要項!Q59</f>
        <v>0</v>
      </c>
      <c r="G9" s="133">
        <f>[2]要項!S59</f>
        <v>0</v>
      </c>
      <c r="H9" s="133" t="str">
        <f>[2]要項!T59</f>
        <v>A4</v>
      </c>
      <c r="I9" s="133" t="e">
        <f t="shared" si="1"/>
        <v>#N/A</v>
      </c>
      <c r="K9" s="133" t="str">
        <f>[2]要項!E95</f>
        <v>Ｃ２位</v>
      </c>
      <c r="L9" s="133" t="e">
        <f>IF(K9="","",VLOOKUP(K9,$A$1:$B$17,2,0))</f>
        <v>#N/A</v>
      </c>
      <c r="M9" s="133">
        <f>IF([2]要項!J95="","",[2]要項!J95)</f>
        <v>0</v>
      </c>
      <c r="N9" s="133">
        <f>IF([2]要項!L95="","",[2]要項!L95)</f>
        <v>0</v>
      </c>
      <c r="O9" s="133" t="str">
        <f>[2]要項!M95</f>
        <v>Ｂ１位</v>
      </c>
      <c r="P9" s="133" t="e">
        <f>IF(O9="","",VLOOKUP(O9,$A$1:$B$17,2,0))</f>
        <v>#N/A</v>
      </c>
      <c r="R9" s="134"/>
    </row>
    <row r="10" spans="1:19" x14ac:dyDescent="0.15">
      <c r="A10" t="s">
        <v>96</v>
      </c>
      <c r="B10" t="s">
        <v>97</v>
      </c>
      <c r="D10" s="133" t="str">
        <f>[2]要項!O60</f>
        <v>A2</v>
      </c>
      <c r="E10" s="133" t="e">
        <f t="shared" si="0"/>
        <v>#N/A</v>
      </c>
      <c r="F10" s="133">
        <f>[2]要項!Q60</f>
        <v>0</v>
      </c>
      <c r="G10" s="133">
        <f>[2]要項!S60</f>
        <v>0</v>
      </c>
      <c r="H10" s="133" t="str">
        <f>[2]要項!T60</f>
        <v>A5</v>
      </c>
      <c r="I10" s="133" t="e">
        <f t="shared" si="1"/>
        <v>#N/A</v>
      </c>
    </row>
    <row r="11" spans="1:19" x14ac:dyDescent="0.15">
      <c r="A11" t="s">
        <v>98</v>
      </c>
      <c r="B11" t="s">
        <v>99</v>
      </c>
      <c r="D11" s="133" t="str">
        <f>[2]要項!O61</f>
        <v>A1</v>
      </c>
      <c r="E11" s="133" t="e">
        <f t="shared" si="0"/>
        <v>#N/A</v>
      </c>
      <c r="F11" s="133">
        <f>[2]要項!Q61</f>
        <v>0</v>
      </c>
      <c r="G11" s="133">
        <f>[2]要項!S61</f>
        <v>0</v>
      </c>
      <c r="H11" s="133" t="str">
        <f>[2]要項!T61</f>
        <v>A3</v>
      </c>
      <c r="I11" s="133" t="e">
        <f t="shared" si="1"/>
        <v>#N/A</v>
      </c>
      <c r="L11" t="s">
        <v>100</v>
      </c>
    </row>
    <row r="12" spans="1:19" x14ac:dyDescent="0.15">
      <c r="A12" t="s">
        <v>101</v>
      </c>
      <c r="B12" t="s">
        <v>102</v>
      </c>
      <c r="L12" s="133" t="str">
        <f>[2]要項!B101</f>
        <v>D1位</v>
      </c>
      <c r="M12" s="133">
        <f>IF([2]要項!E101="","",[2]要項!E101)</f>
        <v>0</v>
      </c>
      <c r="N12" s="133">
        <f>IF([2]要項!J101="","",[2]要項!J101)</f>
        <v>0</v>
      </c>
      <c r="O12" s="133" t="str">
        <f>IF([2]要項!L101="","",[2]要項!L101)</f>
        <v>E1位</v>
      </c>
      <c r="Q12" s="134"/>
      <c r="S12" s="134">
        <f>IF([2]要項!K101="","",[2]要項!K101)</f>
        <v>0</v>
      </c>
    </row>
    <row r="13" spans="1:19" x14ac:dyDescent="0.15">
      <c r="A13" t="s">
        <v>103</v>
      </c>
      <c r="B13" t="s">
        <v>104</v>
      </c>
      <c r="D13" t="s">
        <v>60</v>
      </c>
    </row>
    <row r="14" spans="1:19" x14ac:dyDescent="0.15">
      <c r="A14" t="s">
        <v>105</v>
      </c>
      <c r="B14" t="s">
        <v>106</v>
      </c>
      <c r="D14" s="133" t="str">
        <f>[2]要項!D65</f>
        <v>B1</v>
      </c>
      <c r="E14" s="133" t="e">
        <f t="shared" ref="E14:E19" si="2">IF(D14="","",VLOOKUP(D14,$A$1:$B$17,2,0))</f>
        <v>#N/A</v>
      </c>
      <c r="F14" s="133">
        <f>[2]要項!F65</f>
        <v>0</v>
      </c>
      <c r="G14" s="133">
        <f>[2]要項!H65</f>
        <v>0</v>
      </c>
      <c r="H14" s="133" t="str">
        <f>[2]要項!I65</f>
        <v>B2</v>
      </c>
      <c r="I14" s="133" t="e">
        <f t="shared" ref="I14:I19" si="3">IF(H14="","",VLOOKUP(H14,$A$1:$B$17,2,0))</f>
        <v>#N/A</v>
      </c>
    </row>
    <row r="15" spans="1:19" x14ac:dyDescent="0.15">
      <c r="A15" t="s">
        <v>54</v>
      </c>
      <c r="B15" t="s">
        <v>107</v>
      </c>
      <c r="D15" s="133" t="str">
        <f>[2]要項!D66</f>
        <v>B3</v>
      </c>
      <c r="E15" s="133" t="e">
        <f t="shared" si="2"/>
        <v>#N/A</v>
      </c>
      <c r="F15" s="133">
        <f>[2]要項!F66</f>
        <v>0</v>
      </c>
      <c r="G15" s="133">
        <f>[2]要項!H66</f>
        <v>0</v>
      </c>
      <c r="H15" s="133" t="str">
        <f>[2]要項!I66</f>
        <v>B4</v>
      </c>
      <c r="I15" s="133" t="e">
        <f t="shared" si="3"/>
        <v>#N/A</v>
      </c>
    </row>
    <row r="16" spans="1:19" x14ac:dyDescent="0.15">
      <c r="A16" t="s">
        <v>108</v>
      </c>
      <c r="B16" t="s">
        <v>109</v>
      </c>
      <c r="D16" s="133" t="str">
        <f>[2]要項!D67</f>
        <v>B1</v>
      </c>
      <c r="E16" s="133" t="e">
        <f t="shared" si="2"/>
        <v>#N/A</v>
      </c>
      <c r="F16" s="133">
        <f>[2]要項!F67</f>
        <v>0</v>
      </c>
      <c r="G16" s="133">
        <f>[2]要項!H67</f>
        <v>0</v>
      </c>
      <c r="H16" s="133" t="str">
        <f>[2]要項!I67</f>
        <v>B3</v>
      </c>
      <c r="I16" s="133" t="e">
        <f t="shared" si="3"/>
        <v>#N/A</v>
      </c>
      <c r="L16" t="str">
        <f>IF(K16="","",VLOOKUP(K16,$A$1:$B$17,2,0))</f>
        <v/>
      </c>
      <c r="P16" t="str">
        <f>IF(O16="","",VLOOKUP(O16,$A$1:$B$17,2,0))</f>
        <v/>
      </c>
    </row>
    <row r="17" spans="1:16" x14ac:dyDescent="0.15">
      <c r="A17" t="s">
        <v>110</v>
      </c>
      <c r="B17" t="s">
        <v>111</v>
      </c>
      <c r="D17" s="133" t="str">
        <f>[2]要項!D68</f>
        <v>B2</v>
      </c>
      <c r="E17" s="133" t="e">
        <f t="shared" si="2"/>
        <v>#N/A</v>
      </c>
      <c r="F17" s="133">
        <f>[2]要項!F68</f>
        <v>0</v>
      </c>
      <c r="G17" s="133">
        <f>[2]要項!H68</f>
        <v>0</v>
      </c>
      <c r="H17" s="133" t="str">
        <f>[2]要項!I68</f>
        <v>B4</v>
      </c>
      <c r="I17" s="133" t="e">
        <f t="shared" si="3"/>
        <v>#N/A</v>
      </c>
    </row>
    <row r="18" spans="1:16" x14ac:dyDescent="0.15">
      <c r="D18" s="133" t="str">
        <f>[2]要項!O65</f>
        <v>B1</v>
      </c>
      <c r="E18" s="133" t="e">
        <f t="shared" si="2"/>
        <v>#N/A</v>
      </c>
      <c r="F18" s="133">
        <f>[2]要項!Q65</f>
        <v>0</v>
      </c>
      <c r="G18" s="133">
        <f>[2]要項!S65</f>
        <v>0</v>
      </c>
      <c r="H18" s="133" t="str">
        <f>[2]要項!T65</f>
        <v>B4</v>
      </c>
      <c r="I18" s="133" t="e">
        <f t="shared" si="3"/>
        <v>#N/A</v>
      </c>
    </row>
    <row r="19" spans="1:16" x14ac:dyDescent="0.15">
      <c r="D19" s="133" t="str">
        <f>[2]要項!O66</f>
        <v>B2</v>
      </c>
      <c r="E19" s="133" t="e">
        <f t="shared" si="2"/>
        <v>#N/A</v>
      </c>
      <c r="F19" s="133">
        <f>[2]要項!Q66</f>
        <v>0</v>
      </c>
      <c r="G19" s="133">
        <f>[2]要項!S66</f>
        <v>0</v>
      </c>
      <c r="H19" s="133" t="str">
        <f>[2]要項!T66</f>
        <v>B3</v>
      </c>
      <c r="I19" s="133" t="e">
        <f t="shared" si="3"/>
        <v>#N/A</v>
      </c>
      <c r="P19" t="str">
        <f>IF(O19="","",VLOOKUP(O19,$A$1:$B$17,2,0))</f>
        <v/>
      </c>
    </row>
    <row r="20" spans="1:16" x14ac:dyDescent="0.15">
      <c r="D20" s="133"/>
      <c r="E20" s="133"/>
      <c r="F20" s="133"/>
      <c r="G20" s="133"/>
      <c r="H20" s="133"/>
      <c r="I20" s="133"/>
      <c r="P20" t="str">
        <f>IF(O20="","",VLOOKUP(O20,$A$1:$B$17,2,0))</f>
        <v/>
      </c>
    </row>
    <row r="21" spans="1:16" x14ac:dyDescent="0.15">
      <c r="D21" s="133"/>
      <c r="E21" s="133"/>
      <c r="F21" s="133"/>
      <c r="G21" s="133"/>
      <c r="H21" s="133"/>
      <c r="I21" s="133"/>
      <c r="P21" t="str">
        <f>IF(O21="","",VLOOKUP(O21,$A$1:$B$17,2,0))</f>
        <v/>
      </c>
    </row>
    <row r="22" spans="1:16" x14ac:dyDescent="0.15">
      <c r="D22" s="133"/>
      <c r="E22" s="133"/>
      <c r="F22" s="133"/>
      <c r="G22" s="133"/>
      <c r="H22" s="133"/>
      <c r="I22" s="133"/>
      <c r="P22" t="str">
        <f>IF(O22="","",VLOOKUP(O22,$A$1:$B$17,2,0))</f>
        <v/>
      </c>
    </row>
    <row r="23" spans="1:16" x14ac:dyDescent="0.15">
      <c r="D23" s="133"/>
      <c r="E23" s="133"/>
      <c r="F23" s="133"/>
      <c r="G23" s="133"/>
      <c r="H23" s="133"/>
      <c r="I23" s="133"/>
      <c r="P23" t="str">
        <f>IF(O23="","",VLOOKUP(O23,$A$1:$B$17,2,0))</f>
        <v/>
      </c>
    </row>
    <row r="25" spans="1:16" x14ac:dyDescent="0.15">
      <c r="D25" t="s">
        <v>62</v>
      </c>
    </row>
    <row r="26" spans="1:16" x14ac:dyDescent="0.15">
      <c r="D26" s="133" t="str">
        <f>[2]要項!D72</f>
        <v>C1</v>
      </c>
      <c r="E26" s="133" t="e">
        <f t="shared" ref="E26:E31" si="4">IF(D26="","",VLOOKUP(D26,$A$1:$B$17,2,0))</f>
        <v>#N/A</v>
      </c>
      <c r="F26" s="133">
        <f>[2]要項!F72</f>
        <v>0</v>
      </c>
      <c r="G26" s="133">
        <f>[2]要項!H72</f>
        <v>0</v>
      </c>
      <c r="H26" s="133" t="str">
        <f>[2]要項!I72</f>
        <v>C2</v>
      </c>
      <c r="I26" s="133" t="e">
        <f t="shared" ref="I26:I31" si="5">IF(H26="","",VLOOKUP(H26,$A$1:$B$17,2,0))</f>
        <v>#N/A</v>
      </c>
      <c r="L26" t="str">
        <f>IF(K26="","",VLOOKUP(K26,$A$1:$B$17,2,0))</f>
        <v/>
      </c>
    </row>
    <row r="27" spans="1:16" x14ac:dyDescent="0.15">
      <c r="D27" s="133" t="str">
        <f>[2]要項!D73</f>
        <v>C3</v>
      </c>
      <c r="E27" s="133" t="e">
        <f t="shared" si="4"/>
        <v>#N/A</v>
      </c>
      <c r="F27" s="133">
        <f>[2]要項!F73</f>
        <v>0</v>
      </c>
      <c r="G27" s="133">
        <f>[2]要項!H73</f>
        <v>0</v>
      </c>
      <c r="H27" s="133" t="str">
        <f>[2]要項!I73</f>
        <v>C4</v>
      </c>
      <c r="I27" s="133" t="e">
        <f t="shared" si="5"/>
        <v>#N/A</v>
      </c>
      <c r="L27" t="str">
        <f>IF(K27="","",VLOOKUP(K27,$A$1:$B$17,2,0))</f>
        <v/>
      </c>
    </row>
    <row r="28" spans="1:16" x14ac:dyDescent="0.15">
      <c r="D28" s="133" t="str">
        <f>[2]要項!D74</f>
        <v>C1</v>
      </c>
      <c r="E28" s="133" t="e">
        <f t="shared" si="4"/>
        <v>#N/A</v>
      </c>
      <c r="F28" s="133">
        <f>[2]要項!F74</f>
        <v>0</v>
      </c>
      <c r="G28" s="133">
        <f>[2]要項!H74</f>
        <v>0</v>
      </c>
      <c r="H28" s="133" t="str">
        <f>[2]要項!I74</f>
        <v>C3</v>
      </c>
      <c r="I28" s="133" t="e">
        <f t="shared" si="5"/>
        <v>#N/A</v>
      </c>
    </row>
    <row r="29" spans="1:16" x14ac:dyDescent="0.15">
      <c r="D29" s="133" t="str">
        <f>[2]要項!D75</f>
        <v>C2</v>
      </c>
      <c r="E29" s="133" t="e">
        <f t="shared" si="4"/>
        <v>#N/A</v>
      </c>
      <c r="F29" s="133">
        <f>[2]要項!F75</f>
        <v>0</v>
      </c>
      <c r="G29" s="133">
        <f>[2]要項!H75</f>
        <v>0</v>
      </c>
      <c r="H29" s="133" t="str">
        <f>[2]要項!I75</f>
        <v>C4</v>
      </c>
      <c r="I29" s="133" t="e">
        <f t="shared" si="5"/>
        <v>#N/A</v>
      </c>
    </row>
    <row r="30" spans="1:16" x14ac:dyDescent="0.15">
      <c r="D30" s="133" t="str">
        <f>[2]要項!O72</f>
        <v>C1</v>
      </c>
      <c r="E30" s="133" t="e">
        <f t="shared" si="4"/>
        <v>#N/A</v>
      </c>
      <c r="F30" s="133">
        <f>[2]要項!Q72</f>
        <v>0</v>
      </c>
      <c r="G30" s="133">
        <f>[2]要項!S72</f>
        <v>0</v>
      </c>
      <c r="H30" s="133" t="str">
        <f>[2]要項!T72</f>
        <v>C4</v>
      </c>
      <c r="I30" s="133" t="e">
        <f t="shared" si="5"/>
        <v>#N/A</v>
      </c>
    </row>
    <row r="31" spans="1:16" x14ac:dyDescent="0.15">
      <c r="D31" s="133" t="str">
        <f>[2]要項!O73</f>
        <v>C2</v>
      </c>
      <c r="E31" s="133" t="e">
        <f t="shared" si="4"/>
        <v>#N/A</v>
      </c>
      <c r="F31" s="133">
        <f>[2]要項!Q73</f>
        <v>0</v>
      </c>
      <c r="G31" s="133">
        <f>[2]要項!S73</f>
        <v>0</v>
      </c>
      <c r="H31" s="133" t="str">
        <f>[2]要項!T73</f>
        <v>C3</v>
      </c>
      <c r="I31" s="133" t="e">
        <f t="shared" si="5"/>
        <v>#N/A</v>
      </c>
    </row>
    <row r="32" spans="1:16" x14ac:dyDescent="0.15">
      <c r="D32" s="133"/>
      <c r="E32" s="133"/>
      <c r="F32" s="133"/>
      <c r="G32" s="133"/>
      <c r="H32" s="133"/>
      <c r="I32" s="133"/>
    </row>
    <row r="33" spans="4:9" x14ac:dyDescent="0.15">
      <c r="D33" s="133"/>
      <c r="E33" s="133"/>
      <c r="F33" s="133"/>
      <c r="G33" s="133"/>
      <c r="H33" s="133"/>
      <c r="I33" s="133"/>
    </row>
    <row r="34" spans="4:9" x14ac:dyDescent="0.15">
      <c r="D34" s="133"/>
      <c r="E34" s="133"/>
      <c r="F34" s="133"/>
      <c r="G34" s="133"/>
      <c r="H34" s="133"/>
      <c r="I34" s="133"/>
    </row>
    <row r="35" spans="4:9" x14ac:dyDescent="0.15">
      <c r="D35" s="133"/>
      <c r="E35" s="133"/>
      <c r="F35" s="133"/>
      <c r="G35" s="133"/>
      <c r="H35" s="133"/>
      <c r="I35" s="133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workbookViewId="0">
      <selection activeCell="A4" sqref="A4"/>
    </sheetView>
  </sheetViews>
  <sheetFormatPr defaultColWidth="9" defaultRowHeight="28.5" x14ac:dyDescent="0.15"/>
  <cols>
    <col min="1" max="1" width="8.625" style="116" customWidth="1"/>
    <col min="2" max="2" width="24.625" style="115" customWidth="1"/>
    <col min="3" max="3" width="1.625" style="115" customWidth="1"/>
    <col min="4" max="4" width="8.625" style="115" customWidth="1"/>
    <col min="5" max="5" width="9" style="116"/>
    <col min="6" max="6" width="8.625" style="116" customWidth="1"/>
    <col min="7" max="7" width="1.625" style="116" customWidth="1"/>
    <col min="8" max="8" width="24.625" style="115" customWidth="1"/>
    <col min="9" max="9" width="8.625" style="115" customWidth="1"/>
    <col min="10" max="16384" width="9" style="115"/>
  </cols>
  <sheetData>
    <row r="1" spans="1:8" ht="38.25" x14ac:dyDescent="0.15">
      <c r="A1" s="114" t="s">
        <v>69</v>
      </c>
    </row>
    <row r="2" spans="1:8" ht="30" customHeight="1" x14ac:dyDescent="0.15">
      <c r="A2" s="117"/>
    </row>
    <row r="3" spans="1:8" x14ac:dyDescent="0.15">
      <c r="A3" s="382" t="str">
        <f>要項!A1</f>
        <v xml:space="preserve">  令和元年度遠州トラックカップ・中体連予選県大会・中東支部予選</v>
      </c>
      <c r="B3" s="382"/>
      <c r="C3" s="382"/>
      <c r="D3" s="382"/>
      <c r="E3" s="382"/>
      <c r="F3" s="382"/>
      <c r="G3" s="382"/>
      <c r="H3" s="382"/>
    </row>
    <row r="5" spans="1:8" ht="29.25" thickBot="1" x14ac:dyDescent="0.2">
      <c r="A5" s="118" t="s">
        <v>70</v>
      </c>
      <c r="B5" s="118"/>
      <c r="C5" s="118"/>
      <c r="D5" s="118"/>
      <c r="E5" s="118"/>
      <c r="F5" s="118"/>
      <c r="G5" s="118"/>
      <c r="H5" s="119" t="s">
        <v>71</v>
      </c>
    </row>
    <row r="6" spans="1:8" ht="15" customHeight="1" thickTop="1" x14ac:dyDescent="0.15"/>
    <row r="7" spans="1:8" ht="50.1" customHeight="1" thickBot="1" x14ac:dyDescent="0.2">
      <c r="A7" s="116">
        <v>1</v>
      </c>
      <c r="B7" s="120"/>
      <c r="C7" s="121"/>
      <c r="D7" s="122"/>
      <c r="E7" s="116" t="s">
        <v>18</v>
      </c>
      <c r="F7" s="123"/>
      <c r="H7" s="120"/>
    </row>
    <row r="8" spans="1:8" ht="3" customHeight="1" x14ac:dyDescent="0.15">
      <c r="B8" s="121"/>
      <c r="C8" s="121"/>
      <c r="D8" s="121"/>
      <c r="H8" s="121"/>
    </row>
    <row r="9" spans="1:8" ht="50.1" customHeight="1" thickBot="1" x14ac:dyDescent="0.2">
      <c r="A9" s="116">
        <v>2</v>
      </c>
      <c r="B9" s="120"/>
      <c r="C9" s="121"/>
      <c r="D9" s="122"/>
      <c r="E9" s="116" t="s">
        <v>18</v>
      </c>
      <c r="F9" s="123"/>
      <c r="H9" s="120"/>
    </row>
    <row r="10" spans="1:8" ht="3" customHeight="1" x14ac:dyDescent="0.15">
      <c r="B10" s="121"/>
      <c r="C10" s="121"/>
      <c r="D10" s="121"/>
      <c r="H10" s="121"/>
    </row>
    <row r="11" spans="1:8" ht="50.1" customHeight="1" thickBot="1" x14ac:dyDescent="0.2">
      <c r="A11" s="116">
        <v>3</v>
      </c>
      <c r="B11" s="120"/>
      <c r="C11" s="121"/>
      <c r="D11" s="122"/>
      <c r="E11" s="116" t="s">
        <v>18</v>
      </c>
      <c r="F11" s="123"/>
      <c r="H11" s="120"/>
    </row>
    <row r="12" spans="1:8" ht="3" customHeight="1" x14ac:dyDescent="0.15">
      <c r="B12" s="121"/>
      <c r="C12" s="121"/>
      <c r="D12" s="121"/>
      <c r="H12" s="121"/>
    </row>
    <row r="13" spans="1:8" ht="50.1" customHeight="1" thickBot="1" x14ac:dyDescent="0.2">
      <c r="A13" s="116">
        <v>4</v>
      </c>
      <c r="B13" s="120"/>
      <c r="C13" s="121"/>
      <c r="D13" s="122"/>
      <c r="E13" s="116" t="s">
        <v>18</v>
      </c>
      <c r="F13" s="123"/>
      <c r="H13" s="120"/>
    </row>
    <row r="14" spans="1:8" ht="3" customHeight="1" x14ac:dyDescent="0.15">
      <c r="B14" s="121"/>
      <c r="C14" s="121"/>
      <c r="D14" s="121"/>
      <c r="F14" s="124"/>
      <c r="H14" s="121"/>
    </row>
    <row r="15" spans="1:8" ht="50.1" customHeight="1" thickBot="1" x14ac:dyDescent="0.2">
      <c r="A15" s="116">
        <v>5</v>
      </c>
      <c r="B15" s="120"/>
      <c r="C15" s="121"/>
      <c r="D15" s="122"/>
      <c r="E15" s="116" t="s">
        <v>18</v>
      </c>
      <c r="F15" s="123"/>
      <c r="H15" s="120"/>
    </row>
    <row r="16" spans="1:8" ht="3" customHeight="1" x14ac:dyDescent="0.15">
      <c r="B16" s="121"/>
      <c r="C16" s="121"/>
      <c r="D16" s="121"/>
      <c r="H16" s="121"/>
    </row>
    <row r="17" spans="1:9" ht="50.1" customHeight="1" thickBot="1" x14ac:dyDescent="0.2">
      <c r="A17" s="116">
        <v>6</v>
      </c>
      <c r="B17" s="120"/>
      <c r="C17" s="121"/>
      <c r="D17" s="122"/>
      <c r="E17" s="116" t="s">
        <v>18</v>
      </c>
      <c r="F17" s="123"/>
      <c r="H17" s="120"/>
    </row>
    <row r="18" spans="1:9" ht="3" customHeight="1" x14ac:dyDescent="0.15">
      <c r="B18" s="121"/>
      <c r="C18" s="121"/>
      <c r="D18" s="121"/>
      <c r="H18" s="121"/>
    </row>
    <row r="19" spans="1:9" x14ac:dyDescent="0.15">
      <c r="B19" s="121"/>
      <c r="C19" s="121"/>
      <c r="D19" s="121"/>
      <c r="H19" s="121"/>
    </row>
    <row r="20" spans="1:9" x14ac:dyDescent="0.15">
      <c r="A20" s="383" t="s">
        <v>72</v>
      </c>
      <c r="B20" s="383"/>
      <c r="C20" s="383"/>
      <c r="D20" s="383"/>
      <c r="E20" s="383"/>
      <c r="F20" s="383"/>
      <c r="G20" s="383"/>
      <c r="H20" s="383"/>
    </row>
    <row r="21" spans="1:9" x14ac:dyDescent="0.15">
      <c r="A21" s="383"/>
      <c r="B21" s="383"/>
      <c r="C21" s="383"/>
      <c r="D21" s="383"/>
      <c r="E21" s="383"/>
      <c r="F21" s="383"/>
      <c r="G21" s="383"/>
      <c r="H21" s="383"/>
    </row>
    <row r="22" spans="1:9" ht="20.100000000000001" customHeight="1" thickBot="1" x14ac:dyDescent="0.2">
      <c r="C22" s="384" t="s">
        <v>73</v>
      </c>
      <c r="D22" s="384"/>
      <c r="E22" s="384"/>
      <c r="F22" s="125"/>
      <c r="G22" s="125"/>
      <c r="H22" s="124"/>
    </row>
    <row r="23" spans="1:9" ht="20.100000000000001" customHeight="1" x14ac:dyDescent="0.15">
      <c r="A23" s="121"/>
      <c r="B23" s="126"/>
      <c r="C23" s="384"/>
      <c r="D23" s="384"/>
      <c r="E23" s="384"/>
      <c r="F23" s="127"/>
      <c r="G23" s="127"/>
      <c r="H23" s="128"/>
      <c r="I23" s="121"/>
    </row>
    <row r="24" spans="1:9" ht="39.950000000000003" customHeight="1" x14ac:dyDescent="0.15">
      <c r="A24" s="124"/>
      <c r="B24" s="129" t="s">
        <v>74</v>
      </c>
      <c r="C24" s="124"/>
      <c r="D24" s="124"/>
      <c r="E24" s="124"/>
      <c r="F24" s="124"/>
      <c r="G24" s="124"/>
      <c r="H24" s="130"/>
      <c r="I24" s="121"/>
    </row>
    <row r="25" spans="1:9" ht="39.950000000000003" customHeight="1" x14ac:dyDescent="0.15">
      <c r="A25" s="124"/>
      <c r="B25" s="131" t="s">
        <v>75</v>
      </c>
      <c r="C25" s="121"/>
      <c r="D25" s="121"/>
      <c r="E25" s="124"/>
      <c r="F25" s="124"/>
      <c r="G25" s="124"/>
      <c r="H25" s="132"/>
      <c r="I25" s="121"/>
    </row>
    <row r="26" spans="1:9" ht="39.950000000000003" customHeight="1" x14ac:dyDescent="0.15">
      <c r="A26" s="124"/>
      <c r="B26" s="131" t="s">
        <v>76</v>
      </c>
      <c r="C26" s="121"/>
      <c r="D26" s="121"/>
      <c r="E26" s="124"/>
      <c r="F26" s="124"/>
      <c r="G26" s="124"/>
      <c r="H26" s="132"/>
      <c r="I26" s="121"/>
    </row>
    <row r="27" spans="1:9" x14ac:dyDescent="0.15">
      <c r="A27" s="124"/>
      <c r="B27" s="385" t="s">
        <v>77</v>
      </c>
      <c r="C27" s="386"/>
      <c r="D27" s="386"/>
      <c r="E27" s="386"/>
      <c r="F27" s="386"/>
      <c r="G27" s="386"/>
      <c r="H27" s="387"/>
      <c r="I27" s="121"/>
    </row>
    <row r="28" spans="1:9" ht="29.25" thickBot="1" x14ac:dyDescent="0.2">
      <c r="A28" s="124"/>
      <c r="B28" s="388"/>
      <c r="C28" s="389"/>
      <c r="D28" s="389"/>
      <c r="E28" s="389"/>
      <c r="F28" s="389"/>
      <c r="G28" s="389"/>
      <c r="H28" s="390"/>
      <c r="I28" s="121"/>
    </row>
  </sheetData>
  <mergeCells count="4">
    <mergeCell ref="A3:H3"/>
    <mergeCell ref="A20:H21"/>
    <mergeCell ref="C22:E23"/>
    <mergeCell ref="B27:H28"/>
  </mergeCells>
  <phoneticPr fontId="1"/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9:AK26"/>
  <sheetViews>
    <sheetView workbookViewId="0">
      <selection activeCell="AA18" sqref="AA18"/>
    </sheetView>
  </sheetViews>
  <sheetFormatPr defaultRowHeight="13.5" x14ac:dyDescent="0.15"/>
  <cols>
    <col min="2" max="6" width="4.625" customWidth="1"/>
    <col min="7" max="7" width="2.125" customWidth="1"/>
    <col min="8" max="8" width="1.625" customWidth="1"/>
    <col min="9" max="9" width="2.125" customWidth="1"/>
    <col min="10" max="17" width="4.625" customWidth="1"/>
    <col min="18" max="18" width="2.125" customWidth="1"/>
    <col min="19" max="19" width="1.625" customWidth="1"/>
    <col min="20" max="20" width="2.125" customWidth="1"/>
    <col min="21" max="28" width="4.625" customWidth="1"/>
    <col min="29" max="29" width="2.125" customWidth="1"/>
    <col min="30" max="30" width="1.625" customWidth="1"/>
    <col min="31" max="31" width="2.125" customWidth="1"/>
    <col min="32" max="37" width="4.625" customWidth="1"/>
  </cols>
  <sheetData>
    <row r="19" spans="2:37" ht="14.25" thickBot="1" x14ac:dyDescent="0.2"/>
    <row r="20" spans="2:37" ht="18" x14ac:dyDescent="0.15">
      <c r="B20" s="1"/>
      <c r="C20" s="391" t="s">
        <v>17</v>
      </c>
      <c r="D20" s="392"/>
      <c r="E20" s="395" t="s">
        <v>120</v>
      </c>
      <c r="F20" s="396"/>
      <c r="G20" s="396"/>
      <c r="H20" s="396"/>
      <c r="I20" s="396"/>
      <c r="J20" s="396"/>
      <c r="K20" s="396"/>
      <c r="L20" s="396"/>
      <c r="M20" s="396"/>
      <c r="N20" s="396"/>
      <c r="O20" s="397"/>
      <c r="P20" s="395" t="s">
        <v>120</v>
      </c>
      <c r="Q20" s="396"/>
      <c r="R20" s="396"/>
      <c r="S20" s="396"/>
      <c r="T20" s="396"/>
      <c r="U20" s="396"/>
      <c r="V20" s="396"/>
      <c r="W20" s="396"/>
      <c r="X20" s="396"/>
      <c r="Y20" s="396"/>
      <c r="Z20" s="397"/>
      <c r="AA20" s="395" t="s">
        <v>120</v>
      </c>
      <c r="AB20" s="396"/>
      <c r="AC20" s="396"/>
      <c r="AD20" s="396"/>
      <c r="AE20" s="396"/>
      <c r="AF20" s="396"/>
      <c r="AG20" s="396"/>
      <c r="AH20" s="396"/>
      <c r="AI20" s="396"/>
      <c r="AJ20" s="396"/>
      <c r="AK20" s="397"/>
    </row>
    <row r="21" spans="2:37" ht="15.75" customHeight="1" thickBot="1" x14ac:dyDescent="0.2">
      <c r="B21" s="1"/>
      <c r="C21" s="393"/>
      <c r="D21" s="394"/>
      <c r="E21" s="398" t="s">
        <v>13</v>
      </c>
      <c r="F21" s="399"/>
      <c r="G21" s="399"/>
      <c r="H21" s="399"/>
      <c r="I21" s="399"/>
      <c r="J21" s="399"/>
      <c r="K21" s="400"/>
      <c r="L21" s="401" t="s">
        <v>14</v>
      </c>
      <c r="M21" s="399"/>
      <c r="N21" s="399"/>
      <c r="O21" s="402"/>
      <c r="P21" s="398" t="s">
        <v>13</v>
      </c>
      <c r="Q21" s="399"/>
      <c r="R21" s="399"/>
      <c r="S21" s="399"/>
      <c r="T21" s="399"/>
      <c r="U21" s="399"/>
      <c r="V21" s="400"/>
      <c r="W21" s="401" t="s">
        <v>14</v>
      </c>
      <c r="X21" s="399"/>
      <c r="Y21" s="399"/>
      <c r="Z21" s="402"/>
      <c r="AA21" s="398" t="s">
        <v>13</v>
      </c>
      <c r="AB21" s="399"/>
      <c r="AC21" s="399"/>
      <c r="AD21" s="399"/>
      <c r="AE21" s="399"/>
      <c r="AF21" s="399"/>
      <c r="AG21" s="400"/>
      <c r="AH21" s="401" t="s">
        <v>14</v>
      </c>
      <c r="AI21" s="399"/>
      <c r="AJ21" s="399"/>
      <c r="AK21" s="402"/>
    </row>
    <row r="22" spans="2:37" ht="18" x14ac:dyDescent="0.15">
      <c r="B22" s="1"/>
      <c r="C22" s="413">
        <v>0.375</v>
      </c>
      <c r="D22" s="414"/>
      <c r="E22" s="415"/>
      <c r="F22" s="416"/>
      <c r="G22" s="142"/>
      <c r="H22" s="4" t="s">
        <v>18</v>
      </c>
      <c r="I22" s="142"/>
      <c r="J22" s="416"/>
      <c r="K22" s="417"/>
      <c r="L22" s="418"/>
      <c r="M22" s="403"/>
      <c r="N22" s="403"/>
      <c r="O22" s="404"/>
      <c r="P22" s="415"/>
      <c r="Q22" s="416"/>
      <c r="R22" s="144"/>
      <c r="S22" s="137" t="s">
        <v>18</v>
      </c>
      <c r="T22" s="144"/>
      <c r="U22" s="416"/>
      <c r="V22" s="417"/>
      <c r="W22" s="418"/>
      <c r="X22" s="403"/>
      <c r="Y22" s="403"/>
      <c r="Z22" s="404"/>
      <c r="AA22" s="415"/>
      <c r="AB22" s="416"/>
      <c r="AC22" s="144"/>
      <c r="AD22" s="137" t="s">
        <v>18</v>
      </c>
      <c r="AE22" s="144"/>
      <c r="AF22" s="416"/>
      <c r="AG22" s="417"/>
      <c r="AH22" s="418"/>
      <c r="AI22" s="403"/>
      <c r="AJ22" s="403"/>
      <c r="AK22" s="404"/>
    </row>
    <row r="23" spans="2:37" ht="18" x14ac:dyDescent="0.15">
      <c r="B23" s="1"/>
      <c r="C23" s="405">
        <v>0.4201388888888889</v>
      </c>
      <c r="D23" s="406"/>
      <c r="E23" s="407"/>
      <c r="F23" s="408"/>
      <c r="G23" s="140"/>
      <c r="H23" s="5" t="s">
        <v>18</v>
      </c>
      <c r="I23" s="140"/>
      <c r="J23" s="408"/>
      <c r="K23" s="409"/>
      <c r="L23" s="410"/>
      <c r="M23" s="411"/>
      <c r="N23" s="411"/>
      <c r="O23" s="412"/>
      <c r="P23" s="407"/>
      <c r="Q23" s="408"/>
      <c r="R23" s="138"/>
      <c r="S23" s="136" t="s">
        <v>18</v>
      </c>
      <c r="T23" s="138"/>
      <c r="U23" s="408"/>
      <c r="V23" s="409"/>
      <c r="W23" s="410"/>
      <c r="X23" s="411"/>
      <c r="Y23" s="411"/>
      <c r="Z23" s="412"/>
      <c r="AA23" s="407"/>
      <c r="AB23" s="408"/>
      <c r="AC23" s="138"/>
      <c r="AD23" s="136" t="s">
        <v>18</v>
      </c>
      <c r="AE23" s="138"/>
      <c r="AF23" s="408"/>
      <c r="AG23" s="409"/>
      <c r="AH23" s="410"/>
      <c r="AI23" s="411"/>
      <c r="AJ23" s="411"/>
      <c r="AK23" s="412"/>
    </row>
    <row r="24" spans="2:37" ht="18" x14ac:dyDescent="0.15">
      <c r="B24" s="1"/>
      <c r="C24" s="405">
        <v>0.48958333333333331</v>
      </c>
      <c r="D24" s="406"/>
      <c r="E24" s="407"/>
      <c r="F24" s="408"/>
      <c r="G24" s="141"/>
      <c r="H24" s="6" t="s">
        <v>18</v>
      </c>
      <c r="I24" s="141"/>
      <c r="J24" s="408"/>
      <c r="K24" s="409"/>
      <c r="L24" s="410"/>
      <c r="M24" s="411"/>
      <c r="N24" s="411"/>
      <c r="O24" s="412"/>
      <c r="P24" s="407"/>
      <c r="Q24" s="408"/>
      <c r="R24" s="141"/>
      <c r="S24" s="6" t="s">
        <v>18</v>
      </c>
      <c r="T24" s="141"/>
      <c r="U24" s="408"/>
      <c r="V24" s="409"/>
      <c r="W24" s="410"/>
      <c r="X24" s="411"/>
      <c r="Y24" s="411"/>
      <c r="Z24" s="412"/>
      <c r="AA24" s="407"/>
      <c r="AB24" s="408"/>
      <c r="AC24" s="141"/>
      <c r="AD24" s="6" t="s">
        <v>18</v>
      </c>
      <c r="AE24" s="141"/>
      <c r="AF24" s="408"/>
      <c r="AG24" s="409"/>
      <c r="AH24" s="410"/>
      <c r="AI24" s="411"/>
      <c r="AJ24" s="411"/>
      <c r="AK24" s="412"/>
    </row>
    <row r="25" spans="2:37" ht="18" x14ac:dyDescent="0.15">
      <c r="B25" s="1"/>
      <c r="C25" s="405">
        <v>0.53472222222222221</v>
      </c>
      <c r="D25" s="406"/>
      <c r="E25" s="407"/>
      <c r="F25" s="408"/>
      <c r="G25" s="140"/>
      <c r="H25" s="5" t="s">
        <v>18</v>
      </c>
      <c r="I25" s="140"/>
      <c r="J25" s="408"/>
      <c r="K25" s="409"/>
      <c r="L25" s="410"/>
      <c r="M25" s="411"/>
      <c r="N25" s="411"/>
      <c r="O25" s="412"/>
      <c r="P25" s="407"/>
      <c r="Q25" s="408"/>
      <c r="R25" s="140"/>
      <c r="S25" s="5" t="s">
        <v>18</v>
      </c>
      <c r="T25" s="140"/>
      <c r="U25" s="408"/>
      <c r="V25" s="409"/>
      <c r="W25" s="410"/>
      <c r="X25" s="411"/>
      <c r="Y25" s="411"/>
      <c r="Z25" s="412"/>
      <c r="AA25" s="407"/>
      <c r="AB25" s="408"/>
      <c r="AC25" s="140"/>
      <c r="AD25" s="5" t="s">
        <v>18</v>
      </c>
      <c r="AE25" s="140"/>
      <c r="AF25" s="408"/>
      <c r="AG25" s="409"/>
      <c r="AH25" s="410"/>
      <c r="AI25" s="411"/>
      <c r="AJ25" s="411"/>
      <c r="AK25" s="412"/>
    </row>
    <row r="26" spans="2:37" ht="18.75" thickBot="1" x14ac:dyDescent="0.2">
      <c r="B26" s="1"/>
      <c r="C26" s="419">
        <v>0.60416666666666663</v>
      </c>
      <c r="D26" s="420"/>
      <c r="E26" s="421"/>
      <c r="F26" s="422"/>
      <c r="G26" s="143"/>
      <c r="H26" s="7" t="s">
        <v>18</v>
      </c>
      <c r="I26" s="143"/>
      <c r="J26" s="422"/>
      <c r="K26" s="423"/>
      <c r="L26" s="424"/>
      <c r="M26" s="425"/>
      <c r="N26" s="425"/>
      <c r="O26" s="426"/>
      <c r="P26" s="421"/>
      <c r="Q26" s="422"/>
      <c r="R26" s="139"/>
      <c r="S26" s="135" t="s">
        <v>18</v>
      </c>
      <c r="T26" s="139"/>
      <c r="U26" s="422"/>
      <c r="V26" s="423"/>
      <c r="W26" s="424"/>
      <c r="X26" s="425"/>
      <c r="Y26" s="425"/>
      <c r="Z26" s="426"/>
      <c r="AA26" s="421"/>
      <c r="AB26" s="422"/>
      <c r="AC26" s="139"/>
      <c r="AD26" s="135" t="s">
        <v>18</v>
      </c>
      <c r="AE26" s="139"/>
      <c r="AF26" s="422"/>
      <c r="AG26" s="423"/>
      <c r="AH26" s="424"/>
      <c r="AI26" s="425"/>
      <c r="AJ26" s="425"/>
      <c r="AK26" s="426"/>
    </row>
  </sheetData>
  <mergeCells count="75">
    <mergeCell ref="AA25:AB25"/>
    <mergeCell ref="AF25:AG25"/>
    <mergeCell ref="AH25:AI25"/>
    <mergeCell ref="AJ25:AK25"/>
    <mergeCell ref="AA26:AB26"/>
    <mergeCell ref="AF26:AG26"/>
    <mergeCell ref="AH26:AI26"/>
    <mergeCell ref="AJ26:AK26"/>
    <mergeCell ref="AA23:AB23"/>
    <mergeCell ref="AF23:AG23"/>
    <mergeCell ref="AH23:AI23"/>
    <mergeCell ref="AJ23:AK23"/>
    <mergeCell ref="AA24:AB24"/>
    <mergeCell ref="AF24:AG24"/>
    <mergeCell ref="AH24:AI24"/>
    <mergeCell ref="AJ24:AK24"/>
    <mergeCell ref="AA20:AK20"/>
    <mergeCell ref="AA21:AG21"/>
    <mergeCell ref="AH21:AK21"/>
    <mergeCell ref="AA22:AB22"/>
    <mergeCell ref="AF22:AG22"/>
    <mergeCell ref="AH22:AI22"/>
    <mergeCell ref="AJ22:AK22"/>
    <mergeCell ref="Y24:Z24"/>
    <mergeCell ref="Y25:Z25"/>
    <mergeCell ref="C26:D26"/>
    <mergeCell ref="E26:F26"/>
    <mergeCell ref="J26:K26"/>
    <mergeCell ref="L26:M26"/>
    <mergeCell ref="N26:O26"/>
    <mergeCell ref="P26:Q26"/>
    <mergeCell ref="U26:V26"/>
    <mergeCell ref="W26:X26"/>
    <mergeCell ref="Y26:Z26"/>
    <mergeCell ref="C25:D25"/>
    <mergeCell ref="E25:F25"/>
    <mergeCell ref="J25:K25"/>
    <mergeCell ref="L25:M25"/>
    <mergeCell ref="N25:O25"/>
    <mergeCell ref="C24:D24"/>
    <mergeCell ref="E24:F24"/>
    <mergeCell ref="J24:K24"/>
    <mergeCell ref="L24:M24"/>
    <mergeCell ref="N24:O24"/>
    <mergeCell ref="U25:V25"/>
    <mergeCell ref="W25:X25"/>
    <mergeCell ref="P22:Q22"/>
    <mergeCell ref="U22:V22"/>
    <mergeCell ref="W22:X22"/>
    <mergeCell ref="W23:X23"/>
    <mergeCell ref="P24:Q24"/>
    <mergeCell ref="U24:V24"/>
    <mergeCell ref="W24:X24"/>
    <mergeCell ref="P25:Q25"/>
    <mergeCell ref="Y22:Z22"/>
    <mergeCell ref="C23:D23"/>
    <mergeCell ref="E23:F23"/>
    <mergeCell ref="J23:K23"/>
    <mergeCell ref="L23:M23"/>
    <mergeCell ref="N23:O23"/>
    <mergeCell ref="P23:Q23"/>
    <mergeCell ref="C22:D22"/>
    <mergeCell ref="E22:F22"/>
    <mergeCell ref="J22:K22"/>
    <mergeCell ref="L22:M22"/>
    <mergeCell ref="N22:O22"/>
    <mergeCell ref="U23:V23"/>
    <mergeCell ref="Y23:Z23"/>
    <mergeCell ref="C20:D21"/>
    <mergeCell ref="E20:O20"/>
    <mergeCell ref="P20:Z20"/>
    <mergeCell ref="E21:K21"/>
    <mergeCell ref="L21:O21"/>
    <mergeCell ref="P21:V21"/>
    <mergeCell ref="W21:Z21"/>
  </mergeCells>
  <phoneticPr fontId="1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要項</vt:lpstr>
      <vt:lpstr>星取表</vt:lpstr>
      <vt:lpstr>新聞報告用紙</vt:lpstr>
      <vt:lpstr>データ</vt:lpstr>
      <vt:lpstr>結果報告用紙</vt:lpstr>
      <vt:lpstr>Sheet1</vt:lpstr>
      <vt:lpstr>星取表!Print_Area</vt:lpstr>
      <vt:lpstr>要項!Print_Area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te052</dc:creator>
  <cp:lastModifiedBy>出口　大将</cp:lastModifiedBy>
  <cp:lastPrinted>2019-09-05T01:04:32Z</cp:lastPrinted>
  <dcterms:created xsi:type="dcterms:W3CDTF">2011-11-25T00:29:22Z</dcterms:created>
  <dcterms:modified xsi:type="dcterms:W3CDTF">2019-11-26T05:41:59Z</dcterms:modified>
</cp:coreProperties>
</file>