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3617\Desktop\"/>
    </mc:Choice>
  </mc:AlternateContent>
  <bookViews>
    <workbookView xWindow="0" yWindow="0" windowWidth="10215" windowHeight="5865"/>
  </bookViews>
  <sheets>
    <sheet name="要項" sheetId="1" r:id="rId1"/>
    <sheet name="選手登録票" sheetId="9" r:id="rId2"/>
    <sheet name="星取表" sheetId="2" r:id="rId3"/>
    <sheet name="新聞報告用紙" sheetId="7" r:id="rId4"/>
    <sheet name="データ" sheetId="6" r:id="rId5"/>
    <sheet name="結果報告用紙" sheetId="5" r:id="rId6"/>
  </sheets>
  <externalReferences>
    <externalReference r:id="rId7"/>
    <externalReference r:id="rId8"/>
  </externalReferences>
  <definedNames>
    <definedName name="_xlnm.Print_Area" localSheetId="2">星取表!$A$1:$R$67</definedName>
    <definedName name="_xlnm.Print_Area" localSheetId="0">要項!$B$1:$Y$149</definedName>
  </definedNames>
  <calcPr calcId="162913"/>
</workbook>
</file>

<file path=xl/calcChain.xml><?xml version="1.0" encoding="utf-8"?>
<calcChain xmlns="http://schemas.openxmlformats.org/spreadsheetml/2006/main">
  <c r="D74" i="1" l="1"/>
  <c r="M112" i="1"/>
  <c r="E112" i="1"/>
  <c r="M108" i="1"/>
  <c r="E108" i="1"/>
  <c r="D90" i="1" l="1"/>
  <c r="M93" i="1"/>
  <c r="K93" i="1"/>
  <c r="I93" i="1"/>
  <c r="D93" i="1"/>
  <c r="M92" i="1"/>
  <c r="K92" i="1"/>
  <c r="I92" i="1"/>
  <c r="D92" i="1"/>
  <c r="X91" i="1"/>
  <c r="V91" i="1"/>
  <c r="T91" i="1"/>
  <c r="O91" i="1"/>
  <c r="M91" i="1"/>
  <c r="K91" i="1"/>
  <c r="I91" i="1"/>
  <c r="D91" i="1"/>
  <c r="X90" i="1"/>
  <c r="V90" i="1"/>
  <c r="T90" i="1"/>
  <c r="O90" i="1"/>
  <c r="M90" i="1"/>
  <c r="K90" i="1"/>
  <c r="I90" i="1"/>
  <c r="X83" i="1"/>
  <c r="X82" i="1"/>
  <c r="V83" i="1"/>
  <c r="V82" i="1"/>
  <c r="T83" i="1"/>
  <c r="T82" i="1"/>
  <c r="O83" i="1"/>
  <c r="O82" i="1"/>
  <c r="M85" i="1"/>
  <c r="M84" i="1"/>
  <c r="M83" i="1"/>
  <c r="M82" i="1"/>
  <c r="K85" i="1"/>
  <c r="K84" i="1"/>
  <c r="K83" i="1"/>
  <c r="K82" i="1"/>
  <c r="I85" i="1"/>
  <c r="I84" i="1"/>
  <c r="I83" i="1"/>
  <c r="I82" i="1"/>
  <c r="D85" i="1"/>
  <c r="D84" i="1"/>
  <c r="D83" i="1"/>
  <c r="D82" i="1"/>
  <c r="X75" i="1"/>
  <c r="X74" i="1"/>
  <c r="V75" i="1"/>
  <c r="V74" i="1"/>
  <c r="T75" i="1"/>
  <c r="T74" i="1"/>
  <c r="O75" i="1"/>
  <c r="O74" i="1"/>
  <c r="M77" i="1"/>
  <c r="M76" i="1"/>
  <c r="M75" i="1"/>
  <c r="M74" i="1"/>
  <c r="K75" i="1"/>
  <c r="K77" i="1"/>
  <c r="K76" i="1"/>
  <c r="K74" i="1"/>
  <c r="I77" i="1"/>
  <c r="D77" i="1"/>
  <c r="I76" i="1"/>
  <c r="D76" i="1"/>
  <c r="I75" i="1"/>
  <c r="D75" i="1"/>
  <c r="I74" i="1"/>
  <c r="H23" i="2" l="1"/>
  <c r="E8" i="2"/>
  <c r="G8" i="2"/>
  <c r="H9" i="2"/>
  <c r="A3" i="5" l="1"/>
  <c r="A1" i="2"/>
  <c r="AA14" i="2" l="1"/>
  <c r="AE15" i="2"/>
  <c r="E53" i="2" l="1"/>
  <c r="AE6" i="2"/>
  <c r="G15" i="2"/>
  <c r="E50" i="2"/>
  <c r="E51" i="2"/>
  <c r="K50" i="2"/>
  <c r="K51" i="2"/>
  <c r="J9" i="2" l="1"/>
  <c r="W30" i="7" l="1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E62" i="2" l="1"/>
  <c r="B62" i="2"/>
  <c r="N65" i="2" s="1"/>
  <c r="H67" i="2" s="1"/>
  <c r="E59" i="2"/>
  <c r="B59" i="2"/>
  <c r="B55" i="2"/>
  <c r="D32" i="2"/>
  <c r="E56" i="2"/>
  <c r="B56" i="2"/>
  <c r="E55" i="2"/>
  <c r="G55" i="2"/>
  <c r="A56" i="2"/>
  <c r="G56" i="2"/>
  <c r="A55" i="2"/>
  <c r="G62" i="2" l="1"/>
  <c r="G59" i="2"/>
  <c r="H65" i="2" s="1"/>
  <c r="A62" i="2"/>
  <c r="Q65" i="2" s="1"/>
  <c r="J67" i="2" s="1"/>
  <c r="A59" i="2"/>
  <c r="B65" i="2" s="1"/>
  <c r="D67" i="2" s="1"/>
  <c r="F67" i="2" l="1"/>
  <c r="AF47" i="2"/>
  <c r="X47" i="2"/>
  <c r="U47" i="2"/>
  <c r="AE46" i="2"/>
  <c r="U46" i="2"/>
  <c r="AD45" i="2"/>
  <c r="AF41" i="2"/>
  <c r="X41" i="2"/>
  <c r="U41" i="2"/>
  <c r="AE40" i="2"/>
  <c r="AA40" i="2"/>
  <c r="U40" i="2"/>
  <c r="AD39" i="2"/>
  <c r="AA39" i="2"/>
  <c r="X39" i="2"/>
  <c r="AA46" i="2"/>
  <c r="L46" i="2"/>
  <c r="AB46" i="2" s="1"/>
  <c r="AA45" i="2"/>
  <c r="L45" i="2"/>
  <c r="AB45" i="2" s="1"/>
  <c r="X45" i="2"/>
  <c r="I45" i="2"/>
  <c r="Y45" i="2" s="1"/>
  <c r="J46" i="2"/>
  <c r="J45" i="2"/>
  <c r="AF45" i="2" s="1"/>
  <c r="G45" i="2"/>
  <c r="L40" i="2"/>
  <c r="AB40" i="2" s="1"/>
  <c r="L39" i="2"/>
  <c r="AB39" i="2" s="1"/>
  <c r="J40" i="2"/>
  <c r="J39" i="2"/>
  <c r="I39" i="2"/>
  <c r="Y39" i="2" s="1"/>
  <c r="G39" i="2"/>
  <c r="AL23" i="2"/>
  <c r="AF23" i="2"/>
  <c r="Z23" i="2"/>
  <c r="W23" i="2"/>
  <c r="T23" i="2"/>
  <c r="AK22" i="2"/>
  <c r="AF22" i="2"/>
  <c r="AC22" i="2"/>
  <c r="W22" i="2"/>
  <c r="T22" i="2"/>
  <c r="AJ21" i="2"/>
  <c r="AF21" i="2"/>
  <c r="AC21" i="2"/>
  <c r="Z21" i="2"/>
  <c r="T21" i="2"/>
  <c r="AI20" i="2"/>
  <c r="AF20" i="2"/>
  <c r="AC20" i="2"/>
  <c r="Z20" i="2"/>
  <c r="W20" i="2"/>
  <c r="AL16" i="2"/>
  <c r="AF16" i="2"/>
  <c r="Z16" i="2"/>
  <c r="W16" i="2"/>
  <c r="T16" i="2"/>
  <c r="AK15" i="2"/>
  <c r="AF15" i="2"/>
  <c r="AC15" i="2"/>
  <c r="W15" i="2"/>
  <c r="T15" i="2"/>
  <c r="AJ14" i="2"/>
  <c r="AF14" i="2"/>
  <c r="AC14" i="2"/>
  <c r="Z14" i="2"/>
  <c r="T14" i="2"/>
  <c r="AI13" i="2"/>
  <c r="AF13" i="2"/>
  <c r="AC13" i="2"/>
  <c r="Z13" i="2"/>
  <c r="W13" i="2"/>
  <c r="AL9" i="2"/>
  <c r="AF9" i="2"/>
  <c r="Z9" i="2"/>
  <c r="W9" i="2"/>
  <c r="T9" i="2"/>
  <c r="AK8" i="2"/>
  <c r="AF8" i="2"/>
  <c r="AC8" i="2"/>
  <c r="W8" i="2"/>
  <c r="T8" i="2"/>
  <c r="AJ7" i="2"/>
  <c r="AF7" i="2"/>
  <c r="AC7" i="2"/>
  <c r="Z7" i="2"/>
  <c r="T7" i="2"/>
  <c r="AI6" i="2"/>
  <c r="AF6" i="2"/>
  <c r="AC6" i="2"/>
  <c r="Z6" i="2"/>
  <c r="W6" i="2"/>
  <c r="D47" i="2" l="1"/>
  <c r="T47" i="2" s="1"/>
  <c r="AE39" i="2"/>
  <c r="G41" i="2"/>
  <c r="W41" i="2" s="1"/>
  <c r="AF46" i="2"/>
  <c r="G47" i="2"/>
  <c r="W47" i="2" s="1"/>
  <c r="I47" i="2"/>
  <c r="Y47" i="2" s="1"/>
  <c r="AF40" i="2"/>
  <c r="F47" i="2"/>
  <c r="V47" i="2" s="1"/>
  <c r="I41" i="2"/>
  <c r="Y41" i="2" s="1"/>
  <c r="AF39" i="2"/>
  <c r="AG39" i="2" s="1"/>
  <c r="O39" i="2" s="1"/>
  <c r="AE45" i="2"/>
  <c r="AG45" i="2" s="1"/>
  <c r="O45" i="2" s="1"/>
  <c r="D46" i="2"/>
  <c r="T46" i="2" s="1"/>
  <c r="F46" i="2"/>
  <c r="V46" i="2" s="1"/>
  <c r="D40" i="2"/>
  <c r="T40" i="2" s="1"/>
  <c r="F40" i="2"/>
  <c r="V40" i="2" s="1"/>
  <c r="F41" i="2"/>
  <c r="V41" i="2" s="1"/>
  <c r="D41" i="2"/>
  <c r="T41" i="2" s="1"/>
  <c r="W39" i="2"/>
  <c r="Z39" i="2"/>
  <c r="Z40" i="2"/>
  <c r="W45" i="2"/>
  <c r="Z45" i="2"/>
  <c r="Z46" i="2"/>
  <c r="AD47" i="2" l="1"/>
  <c r="AE41" i="2"/>
  <c r="AD46" i="2"/>
  <c r="AG46" i="2" s="1"/>
  <c r="O46" i="2" s="1"/>
  <c r="AD40" i="2"/>
  <c r="AG40" i="2" s="1"/>
  <c r="O40" i="2" s="1"/>
  <c r="AE47" i="2"/>
  <c r="AG47" i="2" s="1"/>
  <c r="O47" i="2" s="1"/>
  <c r="AD41" i="2"/>
  <c r="AG41" i="2" s="1"/>
  <c r="O41" i="2" s="1"/>
  <c r="M47" i="2"/>
  <c r="M46" i="2"/>
  <c r="M45" i="2"/>
  <c r="M41" i="2"/>
  <c r="M40" i="2"/>
  <c r="M39" i="2"/>
  <c r="AD22" i="2" l="1"/>
  <c r="AD15" i="2"/>
  <c r="AA6" i="2"/>
  <c r="AG7" i="2"/>
  <c r="AD6" i="2"/>
  <c r="D9" i="2"/>
  <c r="U9" i="2" s="1"/>
  <c r="AG8" i="2"/>
  <c r="AD7" i="2"/>
  <c r="G9" i="2"/>
  <c r="X9" i="2" s="1"/>
  <c r="AA7" i="2"/>
  <c r="AG9" i="2"/>
  <c r="AG6" i="2"/>
  <c r="AD8" i="2"/>
  <c r="X6" i="2"/>
  <c r="D8" i="2"/>
  <c r="U8" i="2" s="1"/>
  <c r="B8" i="2"/>
  <c r="AA9" i="2"/>
  <c r="X8" i="2"/>
  <c r="K19" i="2"/>
  <c r="A23" i="2" s="1"/>
  <c r="H19" i="2"/>
  <c r="A22" i="2" s="1"/>
  <c r="E19" i="2"/>
  <c r="A21" i="2" s="1"/>
  <c r="B19" i="2"/>
  <c r="A20" i="2" s="1"/>
  <c r="K12" i="2"/>
  <c r="A16" i="2" s="1"/>
  <c r="H12" i="2"/>
  <c r="A15" i="2" s="1"/>
  <c r="E12" i="2"/>
  <c r="A14" i="2" s="1"/>
  <c r="B12" i="2"/>
  <c r="A13" i="2" s="1"/>
  <c r="K5" i="2"/>
  <c r="A9" i="2" s="1"/>
  <c r="H5" i="2"/>
  <c r="A8" i="2" s="1"/>
  <c r="E5" i="2"/>
  <c r="A7" i="2" s="1"/>
  <c r="B5" i="2"/>
  <c r="A6" i="2" s="1"/>
  <c r="J35" i="2"/>
  <c r="J44" i="2" s="1"/>
  <c r="A47" i="2" s="1"/>
  <c r="F35" i="2"/>
  <c r="G44" i="2" s="1"/>
  <c r="A46" i="2" s="1"/>
  <c r="B35" i="2"/>
  <c r="D44" i="2" s="1"/>
  <c r="A45" i="2" s="1"/>
  <c r="J34" i="2"/>
  <c r="J38" i="2" s="1"/>
  <c r="A41" i="2" s="1"/>
  <c r="F34" i="2"/>
  <c r="G38" i="2" s="1"/>
  <c r="A40" i="2" s="1"/>
  <c r="B34" i="2"/>
  <c r="D38" i="2" s="1"/>
  <c r="A39" i="2" s="1"/>
  <c r="E9" i="2" l="1"/>
  <c r="AJ9" i="2" s="1"/>
  <c r="B7" i="2"/>
  <c r="S7" i="2" s="1"/>
  <c r="B9" i="2"/>
  <c r="S9" i="2" s="1"/>
  <c r="AK9" i="2"/>
  <c r="Y9" i="2"/>
  <c r="Y16" i="2"/>
  <c r="Y23" i="2"/>
  <c r="B22" i="2"/>
  <c r="AA20" i="2"/>
  <c r="AG21" i="2"/>
  <c r="B23" i="2"/>
  <c r="AD20" i="2"/>
  <c r="AG22" i="2"/>
  <c r="E23" i="2"/>
  <c r="AD21" i="2"/>
  <c r="D22" i="2"/>
  <c r="U22" i="2" s="1"/>
  <c r="AK20" i="2"/>
  <c r="Y20" i="2"/>
  <c r="AM21" i="2"/>
  <c r="AE21" i="2"/>
  <c r="D23" i="2"/>
  <c r="U23" i="2" s="1"/>
  <c r="AL20" i="2"/>
  <c r="AB20" i="2"/>
  <c r="AM22" i="2"/>
  <c r="AE22" i="2"/>
  <c r="G23" i="2"/>
  <c r="X23" i="2" s="1"/>
  <c r="AL21" i="2"/>
  <c r="AB21" i="2"/>
  <c r="AG23" i="2"/>
  <c r="E22" i="2"/>
  <c r="AA21" i="2"/>
  <c r="AG20" i="2"/>
  <c r="B21" i="2"/>
  <c r="X20" i="2"/>
  <c r="AM23" i="2"/>
  <c r="AE23" i="2"/>
  <c r="G22" i="2"/>
  <c r="X22" i="2" s="1"/>
  <c r="AK21" i="2"/>
  <c r="Y21" i="2"/>
  <c r="AM20" i="2"/>
  <c r="AE20" i="2"/>
  <c r="J23" i="2"/>
  <c r="AA23" i="2" s="1"/>
  <c r="AL22" i="2"/>
  <c r="AB22" i="2"/>
  <c r="D21" i="2"/>
  <c r="U21" i="2" s="1"/>
  <c r="AJ20" i="2"/>
  <c r="V20" i="2"/>
  <c r="B15" i="2"/>
  <c r="AA13" i="2"/>
  <c r="AG14" i="2"/>
  <c r="B16" i="2"/>
  <c r="AD13" i="2"/>
  <c r="AG15" i="2"/>
  <c r="E16" i="2"/>
  <c r="AD14" i="2"/>
  <c r="D15" i="2"/>
  <c r="U15" i="2" s="1"/>
  <c r="AK13" i="2"/>
  <c r="Y13" i="2"/>
  <c r="AM14" i="2"/>
  <c r="AE14" i="2"/>
  <c r="D16" i="2"/>
  <c r="U16" i="2" s="1"/>
  <c r="AL13" i="2"/>
  <c r="AB13" i="2"/>
  <c r="AM15" i="2"/>
  <c r="G16" i="2"/>
  <c r="X16" i="2" s="1"/>
  <c r="AL14" i="2"/>
  <c r="AB14" i="2"/>
  <c r="AG16" i="2"/>
  <c r="E15" i="2"/>
  <c r="AG13" i="2"/>
  <c r="B14" i="2"/>
  <c r="X13" i="2"/>
  <c r="AM16" i="2"/>
  <c r="AE16" i="2"/>
  <c r="X15" i="2"/>
  <c r="AK14" i="2"/>
  <c r="Y14" i="2"/>
  <c r="AM13" i="2"/>
  <c r="AE13" i="2"/>
  <c r="J16" i="2"/>
  <c r="AA16" i="2" s="1"/>
  <c r="AL15" i="2"/>
  <c r="AB15" i="2"/>
  <c r="D14" i="2"/>
  <c r="U14" i="2" s="1"/>
  <c r="AJ13" i="2"/>
  <c r="V13" i="2"/>
  <c r="AI8" i="2"/>
  <c r="S8" i="2"/>
  <c r="AK6" i="2"/>
  <c r="Y6" i="2"/>
  <c r="AM7" i="2"/>
  <c r="AE7" i="2"/>
  <c r="AL6" i="2"/>
  <c r="AB6" i="2"/>
  <c r="AM8" i="2"/>
  <c r="AE8" i="2"/>
  <c r="AL7" i="2"/>
  <c r="AB7" i="2"/>
  <c r="AJ8" i="2"/>
  <c r="V8" i="2"/>
  <c r="AM9" i="2"/>
  <c r="AE9" i="2"/>
  <c r="AK7" i="2"/>
  <c r="Y7" i="2"/>
  <c r="AM6" i="2"/>
  <c r="AL8" i="2"/>
  <c r="AB8" i="2"/>
  <c r="D7" i="2"/>
  <c r="U7" i="2" s="1"/>
  <c r="AJ6" i="2"/>
  <c r="V6" i="2"/>
  <c r="AK16" i="2" l="1"/>
  <c r="AI9" i="2"/>
  <c r="AN9" i="2" s="1"/>
  <c r="AK23" i="2"/>
  <c r="V9" i="2"/>
  <c r="AN8" i="2"/>
  <c r="AN6" i="2"/>
  <c r="AN13" i="2"/>
  <c r="AN20" i="2"/>
  <c r="AI22" i="2"/>
  <c r="S22" i="2"/>
  <c r="AI23" i="2"/>
  <c r="S23" i="2"/>
  <c r="AJ23" i="2"/>
  <c r="V23" i="2"/>
  <c r="AJ22" i="2"/>
  <c r="V22" i="2"/>
  <c r="AI21" i="2"/>
  <c r="AN21" i="2" s="1"/>
  <c r="S21" i="2"/>
  <c r="AI15" i="2"/>
  <c r="S15" i="2"/>
  <c r="AI16" i="2"/>
  <c r="S16" i="2"/>
  <c r="AJ16" i="2"/>
  <c r="V16" i="2"/>
  <c r="AJ15" i="2"/>
  <c r="V15" i="2"/>
  <c r="AI14" i="2"/>
  <c r="AN14" i="2" s="1"/>
  <c r="S14" i="2"/>
  <c r="AI7" i="2"/>
  <c r="AN7" i="2" s="1"/>
  <c r="AN23" i="2" l="1"/>
  <c r="AN16" i="2"/>
  <c r="AN22" i="2"/>
  <c r="AN15" i="2"/>
</calcChain>
</file>

<file path=xl/sharedStrings.xml><?xml version="1.0" encoding="utf-8"?>
<sst xmlns="http://schemas.openxmlformats.org/spreadsheetml/2006/main" count="482" uniqueCount="272">
  <si>
    <t>３．期日・会場　</t>
  </si>
  <si>
    <t>４．競技規則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</si>
  <si>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</si>
  <si>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</si>
  <si>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</si>
  <si>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B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</si>
  <si>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</si>
  <si>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</si>
  <si>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A</t>
    <phoneticPr fontId="1"/>
  </si>
  <si>
    <t>C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</si>
  <si>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</si>
  <si>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</si>
  <si>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</si>
  <si>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</si>
  <si>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</si>
  <si>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</si>
  <si>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</si>
  <si>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</si>
  <si>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</si>
  <si>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</si>
  <si>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</si>
  <si>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</si>
  <si>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決勝トーナメント</t>
    <rPh sb="0" eb="2">
      <t>ケッショウ</t>
    </rPh>
    <phoneticPr fontId="1"/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</si>
  <si>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</si>
  <si>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</si>
  <si>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</si>
  <si>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※二次リーグの組み合わせは、</t>
    <rPh sb="1" eb="3">
      <t>ニジ</t>
    </rPh>
    <rPh sb="7" eb="8">
      <t>ク</t>
    </rPh>
    <rPh sb="9" eb="10">
      <t>ア</t>
    </rPh>
    <phoneticPr fontId="1"/>
  </si>
  <si>
    <t>　シード校の関係で大会ごとに</t>
    <rPh sb="4" eb="5">
      <t>コウ</t>
    </rPh>
    <rPh sb="6" eb="8">
      <t>カンケイ</t>
    </rPh>
    <rPh sb="9" eb="11">
      <t>タイカイ</t>
    </rPh>
    <phoneticPr fontId="1"/>
  </si>
  <si>
    <t>　変更してください。</t>
    <rPh sb="1" eb="3">
      <t>ヘンコウ</t>
    </rPh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</si>
  <si>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</si>
  <si>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</si>
  <si>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</si>
  <si>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</si>
  <si>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</si>
  <si>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</si>
  <si>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</si>
  <si>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</si>
  <si>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　Cブロック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</si>
  <si>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</si>
  <si>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</si>
  <si>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</si>
  <si>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</si>
  <si>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</si>
  <si>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</si>
  <si>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◆一次リーグ</t>
    <rPh sb="1" eb="3">
      <t>イチジ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</si>
  <si>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</si>
  <si>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</si>
  <si>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</si>
  <si>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</si>
  <si>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</si>
  <si>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</si>
  <si>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</si>
  <si>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</si>
  <si>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</si>
  <si>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</si>
  <si>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</si>
  <si>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</si>
  <si>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</si>
  <si>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</si>
  <si>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</si>
  <si>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</si>
  <si>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</si>
  <si>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</si>
  <si>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</si>
  <si>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</si>
  <si>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</si>
  <si>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</si>
  <si>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</si>
  <si>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</si>
  <si>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</si>
  <si>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</si>
  <si>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</si>
  <si>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</si>
  <si>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</si>
  <si>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</si>
  <si>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</si>
  <si>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</si>
  <si>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</si>
  <si>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</si>
  <si>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</si>
  <si>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</si>
  <si>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</si>
  <si>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</si>
  <si>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</si>
  <si>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</si>
  <si>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</si>
  <si>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</si>
  <si>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</si>
  <si>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</si>
  <si>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</si>
  <si>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</si>
  <si>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</si>
  <si>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</si>
  <si>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</si>
  <si>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</si>
  <si>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</si>
  <si>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</si>
  <si>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</si>
  <si>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</si>
  <si>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</si>
  <si>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</si>
  <si>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</si>
  <si>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</si>
  <si>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</si>
  <si>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</si>
  <si>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</si>
  <si>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</si>
  <si>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</si>
  <si>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</si>
  <si>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</si>
  <si>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</si>
  <si>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</si>
  <si>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</si>
  <si>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</si>
  <si>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</si>
  <si>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</si>
  <si>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</si>
  <si>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</si>
  <si>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</si>
  <si>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</si>
  <si>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</si>
  <si>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</si>
  <si>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</si>
  <si>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</si>
  <si>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</si>
  <si>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</si>
  <si>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</si>
  <si>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</si>
  <si>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</si>
  <si>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</si>
  <si>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</si>
  <si>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</si>
  <si>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</si>
  <si>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</si>
  <si>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</si>
  <si>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</si>
  <si>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</si>
  <si>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</si>
  <si>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</si>
  <si>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</si>
  <si>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</si>
  <si>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３ブロックに分け上位２チームが二次リーグへ</t>
    <rPh sb="15" eb="17">
      <t>ニジ</t>
    </rPh>
    <phoneticPr fontId="1"/>
  </si>
  <si>
    <t>６．その他　　</t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</si>
  <si>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</si>
  <si>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</si>
  <si>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☆　上位３チームが県大会に出場する</t>
    <phoneticPr fontId="1"/>
  </si>
  <si>
    <t>３チームが県大会に出場</t>
    <phoneticPr fontId="1"/>
  </si>
  <si>
    <t>　予選リーグ各ブロック会場</t>
    <rPh sb="6" eb="7">
      <t>カク</t>
    </rPh>
    <phoneticPr fontId="1"/>
  </si>
  <si>
    <t>送信者　</t>
    <rPh sb="0" eb="3">
      <t>ソウシンシャ</t>
    </rPh>
    <phoneticPr fontId="1"/>
  </si>
  <si>
    <t>チーム名</t>
    <rPh sb="3" eb="4">
      <t>メイ</t>
    </rPh>
    <phoneticPr fontId="41"/>
  </si>
  <si>
    <t>住所</t>
    <rPh sb="0" eb="2">
      <t>ジュウショ</t>
    </rPh>
    <phoneticPr fontId="41"/>
  </si>
  <si>
    <t>コーチ名</t>
    <rPh sb="3" eb="4">
      <t>メイ</t>
    </rPh>
    <phoneticPr fontId="41"/>
  </si>
  <si>
    <t>交代選手</t>
    <rPh sb="0" eb="2">
      <t>コウタイ</t>
    </rPh>
    <rPh sb="2" eb="4">
      <t>センシュ</t>
    </rPh>
    <phoneticPr fontId="41"/>
  </si>
  <si>
    <t>背番号</t>
    <rPh sb="0" eb="1">
      <t>セ</t>
    </rPh>
    <rPh sb="1" eb="2">
      <t>バン</t>
    </rPh>
    <rPh sb="2" eb="3">
      <t>ゴウ</t>
    </rPh>
    <phoneticPr fontId="41"/>
  </si>
  <si>
    <t>位置</t>
    <rPh sb="0" eb="2">
      <t>イチ</t>
    </rPh>
    <phoneticPr fontId="41"/>
  </si>
  <si>
    <t>選手氏名</t>
    <rPh sb="0" eb="2">
      <t>センシュ</t>
    </rPh>
    <rPh sb="2" eb="4">
      <t>シメイ</t>
    </rPh>
    <phoneticPr fontId="41"/>
  </si>
  <si>
    <t>登録番号</t>
    <rPh sb="0" eb="2">
      <t>トウロク</t>
    </rPh>
    <rPh sb="2" eb="4">
      <t>バンゴウ</t>
    </rPh>
    <phoneticPr fontId="41"/>
  </si>
  <si>
    <t>先発</t>
    <rPh sb="0" eb="2">
      <t>センパツ</t>
    </rPh>
    <phoneticPr fontId="41"/>
  </si>
  <si>
    <t>ＯＵＴ</t>
    <phoneticPr fontId="41"/>
  </si>
  <si>
    <t>背番号</t>
    <rPh sb="0" eb="3">
      <t>セバンゴウ</t>
    </rPh>
    <phoneticPr fontId="41"/>
  </si>
  <si>
    <t>選手名</t>
    <rPh sb="0" eb="3">
      <t>センシュメイ</t>
    </rPh>
    <phoneticPr fontId="41"/>
  </si>
  <si>
    <t>対戦結果</t>
    <rPh sb="0" eb="2">
      <t>タイセン</t>
    </rPh>
    <rPh sb="2" eb="4">
      <t>ケッカ</t>
    </rPh>
    <phoneticPr fontId="41"/>
  </si>
  <si>
    <t>　チーム名</t>
    <rPh sb="4" eb="5">
      <t>メイ</t>
    </rPh>
    <phoneticPr fontId="41"/>
  </si>
  <si>
    <t>　　　チーム名</t>
    <rPh sb="6" eb="7">
      <t>メイ</t>
    </rPh>
    <phoneticPr fontId="41"/>
  </si>
  <si>
    <t>警告・退場</t>
    <rPh sb="0" eb="2">
      <t>ケイコク</t>
    </rPh>
    <rPh sb="3" eb="5">
      <t>タイジョウ</t>
    </rPh>
    <phoneticPr fontId="41"/>
  </si>
  <si>
    <t>警･退</t>
    <rPh sb="0" eb="1">
      <t>ケイ</t>
    </rPh>
    <rPh sb="2" eb="3">
      <t>タイ</t>
    </rPh>
    <phoneticPr fontId="41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</si>
  <si>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41"/>
  </si>
  <si>
    <t>●ユニフォームの色</t>
    <rPh sb="8" eb="9">
      <t>イロ</t>
    </rPh>
    <phoneticPr fontId="41"/>
  </si>
  <si>
    <t>正</t>
    <rPh sb="0" eb="1">
      <t>セイ</t>
    </rPh>
    <phoneticPr fontId="41"/>
  </si>
  <si>
    <t>シャツ</t>
    <phoneticPr fontId="41"/>
  </si>
  <si>
    <t>パンツ</t>
    <phoneticPr fontId="41"/>
  </si>
  <si>
    <t>以上の結果より、
第一位　　中、第二位　　中　第三位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ダイ</t>
    </rPh>
    <rPh sb="24" eb="26">
      <t>サンイ</t>
    </rPh>
    <rPh sb="28" eb="29">
      <t>チュウ</t>
    </rPh>
    <rPh sb="30" eb="31">
      <t>ケン</t>
    </rPh>
    <rPh sb="31" eb="33">
      <t>タイカイ</t>
    </rPh>
    <rPh sb="34" eb="36">
      <t>シンシュツ</t>
    </rPh>
    <phoneticPr fontId="1"/>
  </si>
  <si>
    <t>警告は中東部予選を通して持ち越し。ただしOP参加の翔洋との試合での警告・退場は計上しない。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rPh sb="22" eb="24">
      <t>サンカ</t>
    </rPh>
    <rPh sb="25" eb="27">
      <t>ショウヨウ</t>
    </rPh>
    <rPh sb="29" eb="31">
      <t>シアイ</t>
    </rPh>
    <rPh sb="33" eb="35">
      <t>ケイコク</t>
    </rPh>
    <rPh sb="36" eb="38">
      <t>タイジョウ</t>
    </rPh>
    <rPh sb="39" eb="41">
      <t>ケイジョウ</t>
    </rPh>
    <phoneticPr fontId="1"/>
  </si>
  <si>
    <t>☆　延期などの判断は、会場担当者の方が行い、各チーム顧問へ連絡し</t>
    <phoneticPr fontId="1"/>
  </si>
  <si>
    <t>　　てください。また、延期になった場合は、安井までご連絡ください。</t>
    <rPh sb="11" eb="13">
      <t>エンキ</t>
    </rPh>
    <rPh sb="17" eb="19">
      <t>バアイ</t>
    </rPh>
    <rPh sb="21" eb="23">
      <t>ヤスイ</t>
    </rPh>
    <rPh sb="26" eb="28">
      <t>レンラク</t>
    </rPh>
    <phoneticPr fontId="1"/>
  </si>
  <si>
    <t>【感染症対策】</t>
    <rPh sb="1" eb="4">
      <t>カンセンショウ</t>
    </rPh>
    <rPh sb="4" eb="6">
      <t>タイサク</t>
    </rPh>
    <phoneticPr fontId="1"/>
  </si>
  <si>
    <t>生徒１人につき、保護者１名の入場制限を実施する。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</si>
  <si>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試合前後などに、こまめに手洗いを実施する。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</si>
  <si>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ベンチの控え選手は、マスクを着用する。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</si>
  <si>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試合終了後、ベンチを消毒する。</t>
    <rPh sb="0" eb="2">
      <t>シアイ</t>
    </rPh>
    <rPh sb="2" eb="4">
      <t>シュウリョウ</t>
    </rPh>
    <rPh sb="4" eb="5">
      <t>ゴ</t>
    </rPh>
    <rPh sb="10" eb="12">
      <t>ショウドク</t>
    </rPh>
    <phoneticPr fontId="1"/>
  </si>
  <si>
    <t>翔洋中はオープン参加</t>
    <rPh sb="0" eb="2">
      <t>ショウヨウ</t>
    </rPh>
    <rPh sb="2" eb="3">
      <t>チュウ</t>
    </rPh>
    <rPh sb="8" eb="10">
      <t>サンカ</t>
    </rPh>
    <phoneticPr fontId="1"/>
  </si>
  <si>
    <t>毎日検温を実施し、大会当日37.5℃以上の発熱がある場合、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phoneticPr fontId="1"/>
  </si>
  <si>
    <t>大会に参加できない。</t>
  </si>
  <si>
    <t>―</t>
    <phoneticPr fontId="1"/>
  </si>
  <si>
    <t>―</t>
    <phoneticPr fontId="1"/>
  </si>
  <si>
    <t>①本競技会に登録した１着以上のユニフォーム（シャツ、ショーツ及びソックス）を試合会場に持参し、着用しなければならない。(２着が望ましい)
②ユニフォームのデザイン、ロゴ等が異なっていても本競技会主催者が認める場合、主たる色が同系色であれば着用することができる(ビブス等も可)。
③主審は、対戦するチームのユニフォームの色彩が類似しており判別しがたいと判断したときは、両チームの立ち会いのもとに、その試合においていずれのチームがビブス等を着用することを決定する。
④アンダーショーツおよびタイツの色は問わない。ただし原則としてチーム内で同色のものを着用する。</t>
    <rPh sb="1" eb="2">
      <t>ホン</t>
    </rPh>
    <rPh sb="2" eb="5">
      <t>キョウギカイ</t>
    </rPh>
    <rPh sb="6" eb="8">
      <t>トウロク</t>
    </rPh>
    <rPh sb="11" eb="14">
      <t>チャクイジョウ</t>
    </rPh>
    <rPh sb="30" eb="31">
      <t>オヨ</t>
    </rPh>
    <rPh sb="38" eb="40">
      <t>シアイ</t>
    </rPh>
    <rPh sb="40" eb="42">
      <t>カイジョウ</t>
    </rPh>
    <rPh sb="43" eb="45">
      <t>ジサン</t>
    </rPh>
    <rPh sb="47" eb="49">
      <t>チャクヨウ</t>
    </rPh>
    <rPh sb="61" eb="62">
      <t>チャク</t>
    </rPh>
    <rPh sb="63" eb="64">
      <t>ノゾ</t>
    </rPh>
    <rPh sb="84" eb="85">
      <t>ナド</t>
    </rPh>
    <rPh sb="86" eb="87">
      <t>コト</t>
    </rPh>
    <rPh sb="93" eb="94">
      <t>ホン</t>
    </rPh>
    <rPh sb="94" eb="97">
      <t>キョウギカイ</t>
    </rPh>
    <rPh sb="97" eb="100">
      <t>シュサイシャ</t>
    </rPh>
    <rPh sb="101" eb="102">
      <t>ミト</t>
    </rPh>
    <rPh sb="104" eb="106">
      <t>バアイ</t>
    </rPh>
    <rPh sb="107" eb="108">
      <t>シュ</t>
    </rPh>
    <rPh sb="110" eb="111">
      <t>イロ</t>
    </rPh>
    <rPh sb="112" eb="115">
      <t>ドウケイショク</t>
    </rPh>
    <rPh sb="119" eb="121">
      <t>チャクヨウ</t>
    </rPh>
    <rPh sb="133" eb="134">
      <t>ナド</t>
    </rPh>
    <rPh sb="135" eb="136">
      <t>カ</t>
    </rPh>
    <rPh sb="140" eb="142">
      <t>シュシン</t>
    </rPh>
    <rPh sb="144" eb="146">
      <t>タイセン</t>
    </rPh>
    <rPh sb="159" eb="161">
      <t>シキサイ</t>
    </rPh>
    <rPh sb="162" eb="164">
      <t>ルイジ</t>
    </rPh>
    <rPh sb="168" eb="170">
      <t>ハンベツ</t>
    </rPh>
    <rPh sb="175" eb="177">
      <t>ハンダン</t>
    </rPh>
    <phoneticPr fontId="1"/>
  </si>
  <si>
    <t>会場内では、ウォーミングアップ・試合を除き、必ずマスクを着用する。</t>
    <rPh sb="0" eb="2">
      <t>カイジョウ</t>
    </rPh>
    <rPh sb="2" eb="3">
      <t>ナイ</t>
    </rPh>
    <rPh sb="16" eb="18">
      <t>シアイ</t>
    </rPh>
    <rPh sb="19" eb="20">
      <t>ノゾ</t>
    </rPh>
    <rPh sb="22" eb="23">
      <t>カナラ</t>
    </rPh>
    <rPh sb="28" eb="30">
      <t>チャクヨウ</t>
    </rPh>
    <phoneticPr fontId="1"/>
  </si>
  <si>
    <t xml:space="preserve"> 同点の場合、決勝トーナメントのみ、１０分間(５－５)の延長戦を行い、それでも決しない場合は５人によるＰＫ戦により上位に進出するチームを決める。</t>
    <rPh sb="53" eb="54">
      <t>セン</t>
    </rPh>
    <phoneticPr fontId="1"/>
  </si>
  <si>
    <t>☆　イエローカード・レッドカードは累積のため、主審校は鈴木まで報告お願いします。</t>
    <rPh sb="17" eb="19">
      <t>ルイセキ</t>
    </rPh>
    <rPh sb="23" eb="25">
      <t>シュシン</t>
    </rPh>
    <rPh sb="25" eb="26">
      <t>コウ</t>
    </rPh>
    <rPh sb="27" eb="29">
      <t>スズキ</t>
    </rPh>
    <rPh sb="31" eb="33">
      <t>ホウコク</t>
    </rPh>
    <rPh sb="34" eb="35">
      <t>ネガ</t>
    </rPh>
    <phoneticPr fontId="1"/>
  </si>
  <si>
    <t>令和４年度静岡県春季サッカー大会中東部支部予選</t>
    <phoneticPr fontId="1"/>
  </si>
  <si>
    <t>その他は日本サッカー協会競技規則（２１/２２）に準ずる</t>
    <phoneticPr fontId="1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</si>
  <si>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41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</si>
  <si>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41"/>
  </si>
  <si>
    <t>TEL</t>
    <phoneticPr fontId="41"/>
  </si>
  <si>
    <t>体調</t>
    <rPh sb="0" eb="2">
      <t>タイチョウ</t>
    </rPh>
    <phoneticPr fontId="46"/>
  </si>
  <si>
    <t>体温</t>
    <rPh sb="0" eb="2">
      <t>タイオン</t>
    </rPh>
    <phoneticPr fontId="46"/>
  </si>
  <si>
    <t>.     ℃</t>
    <phoneticPr fontId="46"/>
  </si>
  <si>
    <t>.     ℃</t>
  </si>
  <si>
    <t>ＩＮ</t>
    <phoneticPr fontId="41"/>
  </si>
  <si>
    <t>副</t>
    <rPh sb="0" eb="1">
      <t>フク</t>
    </rPh>
    <phoneticPr fontId="46"/>
  </si>
  <si>
    <t>ストッキング</t>
    <phoneticPr fontId="41"/>
  </si>
  <si>
    <t>シャツ</t>
    <phoneticPr fontId="41"/>
  </si>
  <si>
    <t>パンツ</t>
    <phoneticPr fontId="41"/>
  </si>
  <si>
    <t>ストッキング</t>
    <phoneticPr fontId="46"/>
  </si>
  <si>
    <t>フィールド</t>
    <phoneticPr fontId="41"/>
  </si>
  <si>
    <t>ゴールキーパー</t>
    <phoneticPr fontId="41"/>
  </si>
  <si>
    <t xml:space="preserve">◆試合当日、先発メンバーに○印を付け、本部に１部、相手チームに１部提出する。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5" eb="27">
      <t>アイテ</t>
    </rPh>
    <rPh sb="32" eb="33">
      <t>ブ</t>
    </rPh>
    <rPh sb="33" eb="35">
      <t>テイシュツ</t>
    </rPh>
    <phoneticPr fontId="41"/>
  </si>
  <si>
    <t>◆試合当日の体調を良好の場合は〇を記載する。体調不良の選手は参加を認めない。</t>
    <rPh sb="1" eb="3">
      <t>シアイ</t>
    </rPh>
    <rPh sb="3" eb="5">
      <t>トウジツ</t>
    </rPh>
    <rPh sb="6" eb="8">
      <t>タイチョウ</t>
    </rPh>
    <rPh sb="9" eb="11">
      <t>リョウコウ</t>
    </rPh>
    <rPh sb="12" eb="14">
      <t>バアイ</t>
    </rPh>
    <rPh sb="17" eb="19">
      <t>キサイ</t>
    </rPh>
    <rPh sb="22" eb="24">
      <t>タイチョウ</t>
    </rPh>
    <rPh sb="24" eb="26">
      <t>フリョウ</t>
    </rPh>
    <rPh sb="27" eb="29">
      <t>センシュ</t>
    </rPh>
    <rPh sb="30" eb="32">
      <t>サンカ</t>
    </rPh>
    <rPh sb="33" eb="34">
      <t>ミト</t>
    </rPh>
    <phoneticPr fontId="41"/>
  </si>
  <si>
    <t>◆体温には、試合当日の体温を記載します。37.5℃以上の選手は試合出場並びにベンチ入りできない。</t>
    <rPh sb="1" eb="3">
      <t>タイオン</t>
    </rPh>
    <rPh sb="6" eb="8">
      <t>シアイ</t>
    </rPh>
    <rPh sb="8" eb="10">
      <t>トウジツ</t>
    </rPh>
    <rPh sb="11" eb="13">
      <t>タイオン</t>
    </rPh>
    <rPh sb="14" eb="16">
      <t>キサイ</t>
    </rPh>
    <rPh sb="25" eb="27">
      <t>イジョウ</t>
    </rPh>
    <rPh sb="28" eb="30">
      <t>センシュ</t>
    </rPh>
    <rPh sb="31" eb="33">
      <t>シアイ</t>
    </rPh>
    <rPh sb="33" eb="35">
      <t>シュツジョウ</t>
    </rPh>
    <rPh sb="35" eb="36">
      <t>ナラ</t>
    </rPh>
    <rPh sb="41" eb="42">
      <t>イ</t>
    </rPh>
    <phoneticPr fontId="41"/>
  </si>
  <si>
    <t>◆登録票に記載されている選手で当日、先発またはベンチ入りしない指導者、選手には　ー　を引く。</t>
    <rPh sb="1" eb="4">
      <t>トウロクヒョウ</t>
    </rPh>
    <rPh sb="5" eb="7">
      <t>キサイ</t>
    </rPh>
    <rPh sb="12" eb="14">
      <t>センシュ</t>
    </rPh>
    <rPh sb="15" eb="17">
      <t>トウジツ</t>
    </rPh>
    <rPh sb="18" eb="20">
      <t>センパツ</t>
    </rPh>
    <rPh sb="26" eb="27">
      <t>イ</t>
    </rPh>
    <rPh sb="31" eb="33">
      <t>シドウ</t>
    </rPh>
    <rPh sb="33" eb="34">
      <t>シャ</t>
    </rPh>
    <rPh sb="35" eb="37">
      <t>センシュ</t>
    </rPh>
    <rPh sb="43" eb="44">
      <t>ヒ</t>
    </rPh>
    <phoneticPr fontId="41"/>
  </si>
  <si>
    <t>☆上記の選手は、試合前日までの体調は問題ありません。</t>
    <rPh sb="1" eb="3">
      <t>ジョウキ</t>
    </rPh>
    <rPh sb="4" eb="6">
      <t>センシュ</t>
    </rPh>
    <rPh sb="8" eb="10">
      <t>シアイ</t>
    </rPh>
    <rPh sb="10" eb="12">
      <t>ゼンジツ</t>
    </rPh>
    <rPh sb="15" eb="17">
      <t>タイチョウ</t>
    </rPh>
    <rPh sb="18" eb="20">
      <t>モンダイ</t>
    </rPh>
    <phoneticPr fontId="41"/>
  </si>
  <si>
    <t>監督または当日ベンチ入り責任者</t>
    <rPh sb="0" eb="2">
      <t>カントク</t>
    </rPh>
    <rPh sb="5" eb="7">
      <t>トウジツ</t>
    </rPh>
    <rPh sb="10" eb="11">
      <t>イ</t>
    </rPh>
    <rPh sb="12" eb="15">
      <t>セキニンシャ</t>
    </rPh>
    <phoneticPr fontId="46"/>
  </si>
  <si>
    <t>氏名</t>
    <rPh sb="0" eb="2">
      <t>シメイ</t>
    </rPh>
    <phoneticPr fontId="46"/>
  </si>
  <si>
    <t>（直筆）</t>
    <rPh sb="1" eb="3">
      <t>ジキヒツ</t>
    </rPh>
    <phoneticPr fontId="46"/>
  </si>
  <si>
    <t>令和４年度静岡県春季サッカー大会中東部支部予選</t>
    <rPh sb="0" eb="2">
      <t>レイワ</t>
    </rPh>
    <rPh sb="3" eb="5">
      <t>ネンド</t>
    </rPh>
    <rPh sb="5" eb="8">
      <t>シズオカケン</t>
    </rPh>
    <rPh sb="8" eb="10">
      <t>シュンキ</t>
    </rPh>
    <rPh sb="14" eb="16">
      <t>タイカイ</t>
    </rPh>
    <rPh sb="16" eb="19">
      <t>チュウトウブ</t>
    </rPh>
    <rPh sb="19" eb="21">
      <t>シブ</t>
    </rPh>
    <rPh sb="21" eb="23">
      <t>ヨセン</t>
    </rPh>
    <phoneticPr fontId="46"/>
  </si>
  <si>
    <t xml:space="preserve"> 会場名　:　</t>
    <rPh sb="1" eb="3">
      <t>カイジョウ</t>
    </rPh>
    <rPh sb="3" eb="4">
      <t>メイ</t>
    </rPh>
    <phoneticPr fontId="41"/>
  </si>
  <si>
    <t xml:space="preserve"> 期　日　　令和 ４ 年 　　月　　　　日（ 　　　 ）</t>
    <rPh sb="1" eb="2">
      <t>キ</t>
    </rPh>
    <rPh sb="3" eb="4">
      <t>ヒ</t>
    </rPh>
    <rPh sb="6" eb="8">
      <t>レイワ</t>
    </rPh>
    <rPh sb="11" eb="12">
      <t>トシ</t>
    </rPh>
    <rPh sb="15" eb="16">
      <t>ツキ</t>
    </rPh>
    <rPh sb="20" eb="21">
      <t>ヒ</t>
    </rPh>
    <phoneticPr fontId="41"/>
  </si>
  <si>
    <t>―</t>
  </si>
  <si>
    <t>☆　１０分前に主審・副審・第４の審判員で打ち合わせを行ってください。</t>
    <rPh sb="13" eb="14">
      <t>ダイ</t>
    </rPh>
    <rPh sb="16" eb="19">
      <t>シンパンイン</t>
    </rPh>
    <phoneticPr fontId="1"/>
  </si>
  <si>
    <t>　４月２３日（　土　）　二次リーグ進出チームから会場決定</t>
    <rPh sb="8" eb="9">
      <t>ド</t>
    </rPh>
    <rPh sb="12" eb="14">
      <t>ニジ</t>
    </rPh>
    <rPh sb="17" eb="19">
      <t>シンシュツ</t>
    </rPh>
    <rPh sb="24" eb="26">
      <t>カイジョウ</t>
    </rPh>
    <rPh sb="26" eb="28">
      <t>ケッテイ</t>
    </rPh>
    <phoneticPr fontId="1"/>
  </si>
  <si>
    <t>　４月２９日（　金　）　会場：清水総合G</t>
    <rPh sb="2" eb="3">
      <t>ガツ</t>
    </rPh>
    <rPh sb="5" eb="6">
      <t>ニチ</t>
    </rPh>
    <rPh sb="8" eb="9">
      <t>キン</t>
    </rPh>
    <rPh sb="12" eb="14">
      <t>カイジョウ</t>
    </rPh>
    <rPh sb="15" eb="19">
      <t>シミズソウゴウ</t>
    </rPh>
    <phoneticPr fontId="1"/>
  </si>
  <si>
    <t>　４月　９日（　土　）～　４月１６日（　土　)</t>
    <rPh sb="8" eb="9">
      <t>ド</t>
    </rPh>
    <rPh sb="14" eb="15">
      <t>ガツ</t>
    </rPh>
    <rPh sb="17" eb="18">
      <t>ニチ</t>
    </rPh>
    <rPh sb="20" eb="21">
      <t>ド</t>
    </rPh>
    <phoneticPr fontId="1"/>
  </si>
  <si>
    <t>中学校　１２　チーム</t>
    <phoneticPr fontId="1"/>
  </si>
  <si>
    <t>何名でも可能。リエントリー制。</t>
    <rPh sb="0" eb="1">
      <t>ナン</t>
    </rPh>
    <rPh sb="1" eb="2">
      <t>メイ</t>
    </rPh>
    <phoneticPr fontId="1"/>
  </si>
  <si>
    <t>①　八中　　　②　二中　　　　③　興津・庵原中</t>
    <rPh sb="2" eb="3">
      <t>ハチ</t>
    </rPh>
    <rPh sb="3" eb="4">
      <t>チュウ</t>
    </rPh>
    <rPh sb="9" eb="10">
      <t>ニ</t>
    </rPh>
    <rPh sb="10" eb="11">
      <t>チュウイッチュウ</t>
    </rPh>
    <rPh sb="17" eb="19">
      <t>オキツ</t>
    </rPh>
    <rPh sb="20" eb="22">
      <t>イハラ</t>
    </rPh>
    <rPh sb="22" eb="23">
      <t>チュウ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</si>
  <si>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</si>
  <si>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蒲原中学校サッカー部顧問 齊藤
 電話：
 清水第二中学校サッカー部顧問 鈴木
 携帯：０５４ー３５３－３３６５</t>
    <rPh sb="1" eb="3">
      <t>カンバラ</t>
    </rPh>
    <rPh sb="3" eb="6">
      <t>チュウガッコウ</t>
    </rPh>
    <rPh sb="10" eb="11">
      <t>ブ</t>
    </rPh>
    <rPh sb="11" eb="13">
      <t>コモン</t>
    </rPh>
    <rPh sb="14" eb="16">
      <t>サイトウ</t>
    </rPh>
    <rPh sb="18" eb="20">
      <t>デンワ</t>
    </rPh>
    <rPh sb="23" eb="25">
      <t>シミズ</t>
    </rPh>
    <rPh sb="25" eb="27">
      <t>ダイニ</t>
    </rPh>
    <rPh sb="27" eb="30">
      <t>チュウガッコウ</t>
    </rPh>
    <rPh sb="34" eb="35">
      <t>ブ</t>
    </rPh>
    <rPh sb="35" eb="37">
      <t>コモン</t>
    </rPh>
    <rPh sb="38" eb="40">
      <t>スズキ</t>
    </rPh>
    <rPh sb="42" eb="44">
      <t>ケイタイ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</si>
  <si>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</si>
  <si>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</si>
  <si>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</si>
  <si>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</si>
  <si>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審判:</t>
  </si>
  <si>
    <t>A１位</t>
  </si>
  <si>
    <t>B２位</t>
  </si>
  <si>
    <t>C２位</t>
  </si>
  <si>
    <t>B１位</t>
  </si>
  <si>
    <t>C１位</t>
  </si>
  <si>
    <t>A２位</t>
  </si>
  <si>
    <t>B２位</t>
    <phoneticPr fontId="1"/>
  </si>
  <si>
    <t>A１位</t>
    <phoneticPr fontId="1"/>
  </si>
  <si>
    <t>C２位</t>
    <phoneticPr fontId="1"/>
  </si>
  <si>
    <t>D（会場：　　　）</t>
    <rPh sb="2" eb="4">
      <t>カイジョウ</t>
    </rPh>
    <phoneticPr fontId="1"/>
  </si>
  <si>
    <t>E（会場：　　　）</t>
    <rPh sb="2" eb="4">
      <t>カイジョウ</t>
    </rPh>
    <phoneticPr fontId="1"/>
  </si>
  <si>
    <t>C1位</t>
    <rPh sb="2" eb="3">
      <t>イ</t>
    </rPh>
    <phoneticPr fontId="1"/>
  </si>
  <si>
    <t>（　４月　２３日　　会場：　　　　中　　　　　会場：　　　　中　　　　</t>
    <rPh sb="3" eb="4">
      <t>ガツ</t>
    </rPh>
    <rPh sb="7" eb="8">
      <t>ニチ</t>
    </rPh>
    <rPh sb="10" eb="12">
      <t>カイジョウ</t>
    </rPh>
    <rPh sb="17" eb="18">
      <t>チュウ</t>
    </rPh>
    <rPh sb="34" eb="35">
      <t>タナカ</t>
    </rPh>
    <phoneticPr fontId="1"/>
  </si>
  <si>
    <t>予備日　２４日　会場：　　　中　　　　予備日　２４日　会場：　　　中　　　　）</t>
    <rPh sb="0" eb="3">
      <t>ヨビビ</t>
    </rPh>
    <rPh sb="6" eb="7">
      <t>カ</t>
    </rPh>
    <rPh sb="8" eb="10">
      <t>カイジョウ</t>
    </rPh>
    <rPh sb="14" eb="15">
      <t>ナカ</t>
    </rPh>
    <rPh sb="19" eb="22">
      <t>ヨビビ</t>
    </rPh>
    <rPh sb="25" eb="26">
      <t>ニチ</t>
    </rPh>
    <rPh sb="27" eb="29">
      <t>カイジョウ</t>
    </rPh>
    <rPh sb="37" eb="38">
      <t>タナカ</t>
    </rPh>
    <phoneticPr fontId="1"/>
  </si>
  <si>
    <t>B1位</t>
  </si>
  <si>
    <t>A2位</t>
  </si>
  <si>
    <t>審判:第一・第二試合の負けチーム</t>
  </si>
  <si>
    <t>Ｄ１位
Ｅ２位</t>
  </si>
  <si>
    <t>Ｅ１位
Ｄ２位</t>
  </si>
  <si>
    <t>Ｄ１位</t>
  </si>
  <si>
    <t>Ｅ２位</t>
  </si>
  <si>
    <t>Ｅ１位</t>
  </si>
  <si>
    <t>Ｄ２位</t>
  </si>
  <si>
    <t>興津・庵原</t>
    <rPh sb="0" eb="2">
      <t>オキツ</t>
    </rPh>
    <rPh sb="3" eb="5">
      <t>イハラ</t>
    </rPh>
    <phoneticPr fontId="1"/>
  </si>
  <si>
    <t>一中</t>
    <rPh sb="0" eb="1">
      <t>イチ</t>
    </rPh>
    <rPh sb="1" eb="2">
      <t>チュウ</t>
    </rPh>
    <phoneticPr fontId="1"/>
  </si>
  <si>
    <t>三・七</t>
    <rPh sb="0" eb="1">
      <t>サン</t>
    </rPh>
    <rPh sb="2" eb="3">
      <t>ナナ</t>
    </rPh>
    <phoneticPr fontId="1"/>
  </si>
  <si>
    <t>飯田</t>
    <rPh sb="0" eb="2">
      <t>イイダ</t>
    </rPh>
    <phoneticPr fontId="1"/>
  </si>
  <si>
    <t>袖師</t>
    <rPh sb="0" eb="2">
      <t>ソデシ</t>
    </rPh>
    <phoneticPr fontId="1"/>
  </si>
  <si>
    <t>翔洋</t>
    <rPh sb="0" eb="2">
      <t>ショウヨウ</t>
    </rPh>
    <phoneticPr fontId="1"/>
  </si>
  <si>
    <t>　　４月　　９日　　会場：三中</t>
    <rPh sb="3" eb="4">
      <t>ガツ</t>
    </rPh>
    <rPh sb="7" eb="8">
      <t>ニチ</t>
    </rPh>
    <rPh sb="10" eb="12">
      <t>カイジョウ</t>
    </rPh>
    <rPh sb="13" eb="15">
      <t>サンチュウ</t>
    </rPh>
    <phoneticPr fontId="1"/>
  </si>
  <si>
    <t>　　４月　　16日　　会場：三中</t>
    <rPh sb="3" eb="4">
      <t>ガツ</t>
    </rPh>
    <rPh sb="8" eb="9">
      <t>ニチ</t>
    </rPh>
    <rPh sb="11" eb="13">
      <t>カイジョウ</t>
    </rPh>
    <rPh sb="14" eb="16">
      <t>サンチュウ</t>
    </rPh>
    <phoneticPr fontId="1"/>
  </si>
  <si>
    <t>　　４月　　９日　　会場：由比中</t>
    <rPh sb="3" eb="4">
      <t>ツキ</t>
    </rPh>
    <rPh sb="7" eb="8">
      <t>ヒ</t>
    </rPh>
    <rPh sb="10" eb="12">
      <t>カイジョウ</t>
    </rPh>
    <rPh sb="13" eb="15">
      <t>ユイ</t>
    </rPh>
    <rPh sb="15" eb="16">
      <t>チュウ</t>
    </rPh>
    <phoneticPr fontId="1"/>
  </si>
  <si>
    <t>　　４月　　16日　　会場：由比中</t>
    <rPh sb="3" eb="4">
      <t>ツキ</t>
    </rPh>
    <rPh sb="8" eb="9">
      <t>ヒ</t>
    </rPh>
    <rPh sb="11" eb="13">
      <t>カイジョウ</t>
    </rPh>
    <rPh sb="14" eb="16">
      <t>ユイ</t>
    </rPh>
    <rPh sb="16" eb="17">
      <t>チュウ</t>
    </rPh>
    <phoneticPr fontId="1"/>
  </si>
  <si>
    <t>　　４月　　９日　　会場：一中</t>
    <rPh sb="3" eb="4">
      <t>ツキ</t>
    </rPh>
    <rPh sb="7" eb="8">
      <t>ヒ</t>
    </rPh>
    <rPh sb="10" eb="12">
      <t>カイジョウ</t>
    </rPh>
    <rPh sb="13" eb="14">
      <t>イチ</t>
    </rPh>
    <rPh sb="14" eb="15">
      <t>チュウ</t>
    </rPh>
    <phoneticPr fontId="1"/>
  </si>
  <si>
    <t>　　４月　　16日　　会場：一中</t>
    <rPh sb="3" eb="4">
      <t>ツキ</t>
    </rPh>
    <rPh sb="8" eb="9">
      <t>ヒ</t>
    </rPh>
    <rPh sb="11" eb="13">
      <t>カイジョウ</t>
    </rPh>
    <rPh sb="14" eb="15">
      <t>イチ</t>
    </rPh>
    <rPh sb="15" eb="16">
      <t>チュウ</t>
    </rPh>
    <phoneticPr fontId="1"/>
  </si>
  <si>
    <r>
      <t>　予選リーグ：１０日（日）、１７日（日）
　二次リーグ：４月２４日（日）
　決勝トーナメント：４月３０日（土）会場：</t>
    </r>
    <r>
      <rPr>
        <sz val="7"/>
        <color theme="1"/>
        <rFont val="ＤＦ平成ゴシック体W5"/>
        <family val="3"/>
        <charset val="128"/>
      </rPr>
      <t>決勝トーナメント進出チームから決定</t>
    </r>
    <rPh sb="1" eb="3">
      <t>ヨセン</t>
    </rPh>
    <rPh sb="9" eb="10">
      <t>ニチ</t>
    </rPh>
    <rPh sb="11" eb="12">
      <t>ニチ</t>
    </rPh>
    <rPh sb="16" eb="17">
      <t>ニチ</t>
    </rPh>
    <rPh sb="18" eb="19">
      <t>ニチ</t>
    </rPh>
    <rPh sb="22" eb="24">
      <t>ニジ</t>
    </rPh>
    <rPh sb="29" eb="30">
      <t>ガツ</t>
    </rPh>
    <rPh sb="32" eb="33">
      <t>ニチ</t>
    </rPh>
    <rPh sb="34" eb="35">
      <t>ニチ</t>
    </rPh>
    <rPh sb="38" eb="40">
      <t>ケッショウ</t>
    </rPh>
    <rPh sb="48" eb="49">
      <t>ガツ</t>
    </rPh>
    <rPh sb="51" eb="52">
      <t>ニチ</t>
    </rPh>
    <rPh sb="53" eb="54">
      <t>ド</t>
    </rPh>
    <rPh sb="55" eb="57">
      <t>カイジョウ</t>
    </rPh>
    <rPh sb="58" eb="60">
      <t>ケッショウ</t>
    </rPh>
    <rPh sb="66" eb="68">
      <t>シンシュツ</t>
    </rPh>
    <rPh sb="73" eb="75">
      <t>ケッテイ</t>
    </rPh>
    <phoneticPr fontId="1"/>
  </si>
  <si>
    <t xml:space="preserve">  ４月 ９日結果　清水八中Ｇ他</t>
    <rPh sb="3" eb="4">
      <t>ガツ</t>
    </rPh>
    <rPh sb="6" eb="7">
      <t>ニチ</t>
    </rPh>
    <rPh sb="7" eb="9">
      <t>ケッカ</t>
    </rPh>
    <rPh sb="10" eb="12">
      <t>シミズ</t>
    </rPh>
    <rPh sb="12" eb="13">
      <t>ハチ</t>
    </rPh>
    <rPh sb="13" eb="14">
      <t>チュウ</t>
    </rPh>
    <rPh sb="15" eb="16">
      <t>ホカ</t>
    </rPh>
    <phoneticPr fontId="1"/>
  </si>
  <si>
    <t>令和４年度　静岡県春季サッカー大会中東部予選</t>
    <rPh sb="0" eb="2">
      <t>レイワ</t>
    </rPh>
    <rPh sb="3" eb="5">
      <t>ネンド</t>
    </rPh>
    <rPh sb="6" eb="9">
      <t>シズオカケン</t>
    </rPh>
    <rPh sb="9" eb="11">
      <t>シュンキ</t>
    </rPh>
    <rPh sb="15" eb="17">
      <t>タイカイ</t>
    </rPh>
    <rPh sb="17" eb="20">
      <t>チュウトウブ</t>
    </rPh>
    <rPh sb="20" eb="22">
      <t>ヨセン</t>
    </rPh>
    <phoneticPr fontId="1"/>
  </si>
  <si>
    <t>決勝トーナメント</t>
    <phoneticPr fontId="1"/>
  </si>
  <si>
    <t>（　４月　　２9日　会場：清水総合G　　予備日：３０日　）</t>
    <rPh sb="13" eb="15">
      <t>シミズ</t>
    </rPh>
    <rPh sb="15" eb="17">
      <t>ソウゴウ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</si>
</sst>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  <font>
      <b/>
      <sz val="10"/>
      <color theme="1"/>
      <name val="ＤＦ平成ゴシック体W5"/>
      <family val="3"/>
      <charset val="128"/>
    </font>
    <font>
      <sz val="14"/>
      <color theme="1"/>
      <name val="ＤＨＰ特太ゴシック体"/>
      <family val="3"/>
      <charset val="128"/>
    </font>
    <font>
      <sz val="24"/>
      <color rgb="FFFF0000"/>
      <name val="ＤＦ平成ゴシック体W5"/>
      <family val="3"/>
      <charset val="128"/>
    </font>
    <font>
      <b/>
      <sz val="11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ＤＦ平成ゴシック体W5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theme="1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</cellStyleXfs>
  <cellXfs count="663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2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4" xfId="0" applyFont="1" applyBorder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0" fontId="12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>
      <alignment vertical="center"/>
    </xf>
    <xf numFmtId="0" fontId="12" fillId="0" borderId="55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56" xfId="0" applyFont="1" applyBorder="1">
      <alignment vertical="center"/>
    </xf>
    <xf numFmtId="0" fontId="12" fillId="0" borderId="57" xfId="0" applyFont="1" applyBorder="1">
      <alignment vertical="center"/>
    </xf>
    <xf numFmtId="0" fontId="11" fillId="0" borderId="58" xfId="0" applyFont="1" applyBorder="1">
      <alignment vertical="center"/>
    </xf>
    <xf numFmtId="0" fontId="11" fillId="0" borderId="59" xfId="0" applyFont="1" applyBorder="1">
      <alignment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 wrapText="1"/>
    </xf>
    <xf numFmtId="0" fontId="21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7" fillId="0" borderId="78" xfId="0" applyNumberFormat="1" applyFont="1" applyBorder="1" applyAlignment="1">
      <alignment horizontal="center" vertical="center"/>
    </xf>
    <xf numFmtId="0" fontId="17" fillId="0" borderId="70" xfId="0" applyNumberFormat="1" applyFont="1" applyBorder="1" applyAlignment="1">
      <alignment horizontal="center" vertical="center"/>
    </xf>
    <xf numFmtId="0" fontId="17" fillId="0" borderId="79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3" fillId="0" borderId="0" xfId="0" applyFont="1" applyAlignment="1">
      <alignment vertical="center" textRotation="255" wrapText="1"/>
    </xf>
    <xf numFmtId="0" fontId="25" fillId="0" borderId="0" xfId="0" applyFont="1" applyAlignment="1">
      <alignment vertical="center" textRotation="255"/>
    </xf>
    <xf numFmtId="0" fontId="23" fillId="0" borderId="70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4" fillId="0" borderId="0" xfId="0" applyFont="1" applyAlignment="1">
      <alignment vertical="top" textRotation="255"/>
    </xf>
    <xf numFmtId="0" fontId="26" fillId="0" borderId="0" xfId="0" applyFont="1" applyAlignment="1">
      <alignment vertical="top" textRotation="255" wrapText="1"/>
    </xf>
    <xf numFmtId="0" fontId="24" fillId="0" borderId="70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7" fillId="0" borderId="0" xfId="0" applyFont="1" applyAlignment="1">
      <alignment horizontal="center" textRotation="255"/>
    </xf>
    <xf numFmtId="0" fontId="23" fillId="0" borderId="0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textRotation="255"/>
    </xf>
    <xf numFmtId="0" fontId="24" fillId="0" borderId="0" xfId="0" applyFont="1" applyAlignment="1">
      <alignment horizontal="center" vertical="top" textRotation="255"/>
    </xf>
    <xf numFmtId="0" fontId="28" fillId="0" borderId="0" xfId="0" applyFont="1" applyAlignment="1">
      <alignment vertical="top" textRotation="255"/>
    </xf>
    <xf numFmtId="0" fontId="24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 textRotation="255"/>
    </xf>
    <xf numFmtId="0" fontId="23" fillId="0" borderId="0" xfId="0" applyFont="1" applyAlignment="1">
      <alignment vertical="top" textRotation="255" wrapText="1"/>
    </xf>
    <xf numFmtId="0" fontId="23" fillId="0" borderId="0" xfId="0" applyFont="1" applyBorder="1" applyAlignment="1">
      <alignment vertical="center" textRotation="255"/>
    </xf>
    <xf numFmtId="0" fontId="24" fillId="0" borderId="0" xfId="0" applyFont="1" applyBorder="1" applyAlignment="1">
      <alignment horizontal="center" vertical="top" textRotation="255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0" fillId="0" borderId="91" xfId="0" applyFont="1" applyBorder="1" applyAlignment="1">
      <alignment vertical="center"/>
    </xf>
    <xf numFmtId="0" fontId="20" fillId="0" borderId="91" xfId="0" applyFont="1" applyBorder="1" applyAlignment="1">
      <alignment horizontal="right" vertical="center"/>
    </xf>
    <xf numFmtId="0" fontId="31" fillId="0" borderId="24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70" xfId="0" applyFont="1" applyBorder="1">
      <alignment vertical="center"/>
    </xf>
    <xf numFmtId="0" fontId="31" fillId="0" borderId="7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8" xfId="0" applyFont="1" applyBorder="1" applyAlignment="1">
      <alignment vertical="center"/>
    </xf>
    <xf numFmtId="0" fontId="31" fillId="0" borderId="52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0" fontId="31" fillId="0" borderId="56" xfId="0" applyFont="1" applyBorder="1" applyAlignment="1">
      <alignment horizontal="center" vertical="center"/>
    </xf>
    <xf numFmtId="0" fontId="31" fillId="0" borderId="55" xfId="0" applyFont="1" applyBorder="1">
      <alignment vertical="center"/>
    </xf>
    <xf numFmtId="0" fontId="31" fillId="0" borderId="56" xfId="0" applyFont="1" applyBorder="1">
      <alignment vertical="center"/>
    </xf>
    <xf numFmtId="0" fontId="0" fillId="0" borderId="70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20" fontId="9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34" fillId="0" borderId="4" xfId="0" applyFont="1" applyBorder="1">
      <alignment vertical="center"/>
    </xf>
    <xf numFmtId="0" fontId="34" fillId="0" borderId="0" xfId="0" applyFont="1" applyBorder="1">
      <alignment vertical="center"/>
    </xf>
    <xf numFmtId="0" fontId="34" fillId="0" borderId="50" xfId="0" applyFont="1" applyBorder="1" applyAlignment="1">
      <alignment vertical="center"/>
    </xf>
    <xf numFmtId="0" fontId="35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9" fillId="0" borderId="6" xfId="0" applyFont="1" applyBorder="1">
      <alignment vertical="center"/>
    </xf>
    <xf numFmtId="0" fontId="38" fillId="0" borderId="4" xfId="0" applyFont="1" applyBorder="1">
      <alignment vertical="center"/>
    </xf>
    <xf numFmtId="0" fontId="34" fillId="0" borderId="51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0" fontId="43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50" xfId="0" applyNumberFormat="1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center" vertical="center"/>
    </xf>
    <xf numFmtId="0" fontId="19" fillId="0" borderId="76" xfId="0" applyNumberFormat="1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43" fillId="0" borderId="10" xfId="0" applyNumberFormat="1" applyFont="1" applyFill="1" applyBorder="1" applyAlignment="1">
      <alignment horizontal="center" vertical="center"/>
    </xf>
    <xf numFmtId="0" fontId="43" fillId="0" borderId="8" xfId="0" applyNumberFormat="1" applyFont="1" applyFill="1" applyBorder="1" applyAlignment="1">
      <alignment horizontal="center" vertical="center"/>
    </xf>
    <xf numFmtId="0" fontId="43" fillId="0" borderId="9" xfId="0" applyNumberFormat="1" applyFont="1" applyFill="1" applyBorder="1" applyAlignment="1">
      <alignment horizontal="center" vertical="center"/>
    </xf>
    <xf numFmtId="0" fontId="43" fillId="0" borderId="3" xfId="0" applyNumberFormat="1" applyFont="1" applyFill="1" applyBorder="1" applyAlignment="1">
      <alignment horizontal="center" vertical="center"/>
    </xf>
    <xf numFmtId="0" fontId="43" fillId="0" borderId="0" xfId="0" applyNumberFormat="1" applyFont="1" applyFill="1" applyBorder="1" applyAlignment="1">
      <alignment horizontal="center" vertical="center"/>
    </xf>
    <xf numFmtId="0" fontId="43" fillId="0" borderId="14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43" fillId="0" borderId="30" xfId="0" applyNumberFormat="1" applyFont="1" applyFill="1" applyBorder="1" applyAlignment="1">
      <alignment horizontal="center" vertical="center"/>
    </xf>
    <xf numFmtId="0" fontId="43" fillId="0" borderId="28" xfId="0" applyNumberFormat="1" applyFont="1" applyFill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/>
    </xf>
    <xf numFmtId="0" fontId="43" fillId="0" borderId="11" xfId="0" applyNumberFormat="1" applyFont="1" applyFill="1" applyBorder="1" applyAlignment="1">
      <alignment horizontal="center" vertical="center"/>
    </xf>
    <xf numFmtId="0" fontId="19" fillId="0" borderId="28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/>
    <xf numFmtId="0" fontId="19" fillId="0" borderId="60" xfId="0" applyNumberFormat="1" applyFont="1" applyBorder="1" applyAlignment="1">
      <alignment horizontal="center" vertical="center"/>
    </xf>
    <xf numFmtId="0" fontId="19" fillId="0" borderId="69" xfId="0" applyNumberFormat="1" applyFont="1" applyBorder="1" applyAlignment="1">
      <alignment horizontal="center" vertical="center"/>
    </xf>
    <xf numFmtId="0" fontId="19" fillId="0" borderId="50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center" vertical="center"/>
    </xf>
    <xf numFmtId="0" fontId="19" fillId="0" borderId="76" xfId="0" applyNumberFormat="1" applyFont="1" applyBorder="1" applyAlignment="1">
      <alignment horizontal="center" vertical="center"/>
    </xf>
    <xf numFmtId="0" fontId="19" fillId="0" borderId="77" xfId="0" applyNumberFormat="1" applyFont="1" applyBorder="1" applyAlignment="1">
      <alignment horizontal="center" vertical="center"/>
    </xf>
    <xf numFmtId="0" fontId="19" fillId="0" borderId="66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43" fillId="0" borderId="10" xfId="0" applyNumberFormat="1" applyFont="1" applyBorder="1" applyAlignment="1">
      <alignment horizontal="center" vertical="center"/>
    </xf>
    <xf numFmtId="0" fontId="43" fillId="0" borderId="8" xfId="0" applyNumberFormat="1" applyFont="1" applyBorder="1" applyAlignment="1">
      <alignment horizontal="center" vertical="center"/>
    </xf>
    <xf numFmtId="0" fontId="43" fillId="0" borderId="9" xfId="0" applyNumberFormat="1" applyFont="1" applyBorder="1" applyAlignment="1">
      <alignment horizontal="center" vertical="center"/>
    </xf>
    <xf numFmtId="0" fontId="43" fillId="0" borderId="3" xfId="0" applyNumberFormat="1" applyFont="1" applyBorder="1" applyAlignment="1">
      <alignment horizontal="center" vertical="center"/>
    </xf>
    <xf numFmtId="0" fontId="43" fillId="0" borderId="14" xfId="0" applyNumberFormat="1" applyFont="1" applyBorder="1" applyAlignment="1">
      <alignment horizontal="center" vertical="center"/>
    </xf>
    <xf numFmtId="0" fontId="19" fillId="0" borderId="82" xfId="0" applyNumberFormat="1" applyFont="1" applyBorder="1" applyAlignment="1">
      <alignment horizontal="center" vertical="center"/>
    </xf>
    <xf numFmtId="0" fontId="43" fillId="0" borderId="30" xfId="0" applyNumberFormat="1" applyFont="1" applyBorder="1" applyAlignment="1">
      <alignment horizontal="center" vertical="center"/>
    </xf>
    <xf numFmtId="0" fontId="43" fillId="0" borderId="28" xfId="0" applyNumberFormat="1" applyFont="1" applyBorder="1" applyAlignment="1">
      <alignment horizontal="center" vertical="center"/>
    </xf>
    <xf numFmtId="0" fontId="43" fillId="0" borderId="12" xfId="0" applyNumberFormat="1" applyFont="1" applyBorder="1" applyAlignment="1">
      <alignment horizontal="center" vertical="center"/>
    </xf>
    <xf numFmtId="0" fontId="43" fillId="0" borderId="11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43" fillId="0" borderId="60" xfId="0" applyNumberFormat="1" applyFont="1" applyFill="1" applyBorder="1" applyAlignment="1">
      <alignment horizontal="center" vertical="center"/>
    </xf>
    <xf numFmtId="0" fontId="43" fillId="0" borderId="60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9" fillId="0" borderId="81" xfId="0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 vertical="center"/>
    </xf>
    <xf numFmtId="0" fontId="19" fillId="0" borderId="68" xfId="0" applyNumberFormat="1" applyFont="1" applyFill="1" applyBorder="1" applyAlignment="1">
      <alignment horizontal="center" vertical="center"/>
    </xf>
    <xf numFmtId="0" fontId="19" fillId="0" borderId="82" xfId="0" applyNumberFormat="1" applyFont="1" applyFill="1" applyBorder="1" applyAlignment="1">
      <alignment horizontal="center" vertical="center"/>
    </xf>
    <xf numFmtId="0" fontId="19" fillId="0" borderId="80" xfId="0" applyNumberFormat="1" applyFont="1" applyBorder="1" applyAlignment="1">
      <alignment horizontal="center" vertical="center"/>
    </xf>
    <xf numFmtId="0" fontId="19" fillId="0" borderId="81" xfId="0" applyNumberFormat="1" applyFont="1" applyBorder="1" applyAlignment="1">
      <alignment horizontal="center" vertical="center"/>
    </xf>
    <xf numFmtId="0" fontId="19" fillId="0" borderId="68" xfId="0" applyNumberFormat="1" applyFont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43" fillId="0" borderId="0" xfId="0" applyNumberFormat="1" applyFont="1" applyFill="1" applyBorder="1" applyAlignment="1">
      <alignment vertical="center"/>
    </xf>
    <xf numFmtId="0" fontId="19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vertical="center"/>
    </xf>
    <xf numFmtId="0" fontId="19" fillId="0" borderId="13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21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24" xfId="0" applyNumberFormat="1" applyFont="1" applyBorder="1" applyAlignment="1">
      <alignment horizontal="center" vertical="center"/>
    </xf>
    <xf numFmtId="0" fontId="19" fillId="0" borderId="25" xfId="0" applyNumberFormat="1" applyFont="1" applyBorder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0" fontId="44" fillId="0" borderId="0" xfId="0" applyNumberFormat="1" applyFont="1" applyBorder="1" applyAlignment="1">
      <alignment horizontal="center" vertical="center"/>
    </xf>
    <xf numFmtId="0" fontId="43" fillId="0" borderId="0" xfId="0" applyNumberFormat="1" applyFont="1" applyBorder="1" applyAlignment="1">
      <alignment vertical="center"/>
    </xf>
    <xf numFmtId="0" fontId="43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right" vertical="center"/>
    </xf>
    <xf numFmtId="176" fontId="47" fillId="0" borderId="0" xfId="1" applyNumberFormat="1" applyFont="1">
      <alignment vertical="center"/>
    </xf>
    <xf numFmtId="0" fontId="48" fillId="0" borderId="0" xfId="1" applyFont="1" applyAlignment="1">
      <alignment vertical="center"/>
    </xf>
    <xf numFmtId="176" fontId="47" fillId="0" borderId="95" xfId="1" applyNumberFormat="1" applyFont="1" applyBorder="1">
      <alignment vertical="center"/>
    </xf>
    <xf numFmtId="176" fontId="47" fillId="0" borderId="97" xfId="1" applyNumberFormat="1" applyFont="1" applyBorder="1" applyAlignment="1">
      <alignment vertical="center"/>
    </xf>
    <xf numFmtId="176" fontId="47" fillId="0" borderId="0" xfId="1" applyNumberFormat="1" applyFont="1" applyBorder="1">
      <alignment vertical="center"/>
    </xf>
    <xf numFmtId="176" fontId="41" fillId="0" borderId="32" xfId="1" applyNumberFormat="1" applyFont="1" applyBorder="1" applyAlignment="1">
      <alignment horizontal="center" vertical="center"/>
    </xf>
    <xf numFmtId="176" fontId="47" fillId="0" borderId="70" xfId="1" applyNumberFormat="1" applyFont="1" applyBorder="1" applyAlignment="1">
      <alignment horizontal="center" vertical="center"/>
    </xf>
    <xf numFmtId="176" fontId="47" fillId="0" borderId="33" xfId="1" applyNumberFormat="1" applyFont="1" applyBorder="1" applyAlignment="1">
      <alignment horizontal="center" vertical="center"/>
    </xf>
    <xf numFmtId="176" fontId="40" fillId="0" borderId="32" xfId="1" applyNumberFormat="1" applyFont="1" applyBorder="1" applyAlignment="1">
      <alignment horizontal="center" vertical="center"/>
    </xf>
    <xf numFmtId="0" fontId="51" fillId="0" borderId="106" xfId="1" applyFont="1" applyBorder="1" applyAlignment="1">
      <alignment horizontal="center" vertical="center" shrinkToFit="1"/>
    </xf>
    <xf numFmtId="176" fontId="40" fillId="0" borderId="70" xfId="1" applyNumberFormat="1" applyFont="1" applyBorder="1" applyAlignment="1">
      <alignment horizontal="center" vertical="center"/>
    </xf>
    <xf numFmtId="176" fontId="40" fillId="0" borderId="33" xfId="1" applyNumberFormat="1" applyFont="1" applyBorder="1" applyAlignment="1">
      <alignment horizontal="right" vertical="center"/>
    </xf>
    <xf numFmtId="176" fontId="47" fillId="0" borderId="20" xfId="1" applyNumberFormat="1" applyFont="1" applyBorder="1" applyAlignment="1">
      <alignment horizontal="center" vertical="center"/>
    </xf>
    <xf numFmtId="176" fontId="47" fillId="0" borderId="8" xfId="1" applyNumberFormat="1" applyFont="1" applyBorder="1" applyAlignment="1">
      <alignment horizontal="center" vertical="center"/>
    </xf>
    <xf numFmtId="176" fontId="47" fillId="0" borderId="20" xfId="1" applyNumberFormat="1" applyFont="1" applyBorder="1">
      <alignment vertical="center"/>
    </xf>
    <xf numFmtId="176" fontId="47" fillId="0" borderId="100" xfId="1" applyNumberFormat="1" applyFont="1" applyBorder="1">
      <alignment vertical="center"/>
    </xf>
    <xf numFmtId="176" fontId="47" fillId="0" borderId="10" xfId="1" applyNumberFormat="1" applyFont="1" applyBorder="1">
      <alignment vertical="center"/>
    </xf>
    <xf numFmtId="176" fontId="47" fillId="0" borderId="9" xfId="1" applyNumberFormat="1" applyFont="1" applyBorder="1">
      <alignment vertical="center"/>
    </xf>
    <xf numFmtId="0" fontId="40" fillId="0" borderId="32" xfId="1" applyNumberFormat="1" applyFont="1" applyBorder="1" applyAlignment="1">
      <alignment horizontal="center" vertical="center"/>
    </xf>
    <xf numFmtId="176" fontId="47" fillId="0" borderId="101" xfId="1" applyNumberFormat="1" applyFont="1" applyBorder="1">
      <alignment vertical="center"/>
    </xf>
    <xf numFmtId="176" fontId="47" fillId="0" borderId="102" xfId="1" applyNumberFormat="1" applyFont="1" applyBorder="1">
      <alignment vertical="center"/>
    </xf>
    <xf numFmtId="176" fontId="47" fillId="0" borderId="12" xfId="1" applyNumberFormat="1" applyFont="1" applyBorder="1">
      <alignment vertical="center"/>
    </xf>
    <xf numFmtId="176" fontId="47" fillId="0" borderId="11" xfId="1" applyNumberFormat="1" applyFont="1" applyBorder="1">
      <alignment vertical="center"/>
    </xf>
    <xf numFmtId="176" fontId="53" fillId="0" borderId="0" xfId="1" applyNumberFormat="1" applyFont="1" applyBorder="1" applyAlignment="1">
      <alignment vertical="center"/>
    </xf>
    <xf numFmtId="176" fontId="47" fillId="0" borderId="4" xfId="1" applyNumberFormat="1" applyFont="1" applyBorder="1">
      <alignment vertical="center"/>
    </xf>
    <xf numFmtId="176" fontId="54" fillId="0" borderId="0" xfId="1" applyNumberFormat="1" applyFont="1" applyBorder="1" applyAlignment="1">
      <alignment vertical="center"/>
    </xf>
    <xf numFmtId="176" fontId="53" fillId="0" borderId="3" xfId="1" applyNumberFormat="1" applyFont="1" applyBorder="1" applyAlignment="1">
      <alignment vertical="center"/>
    </xf>
    <xf numFmtId="176" fontId="40" fillId="0" borderId="0" xfId="1" applyNumberFormat="1" applyFont="1" applyBorder="1" applyAlignment="1">
      <alignment vertical="center"/>
    </xf>
    <xf numFmtId="176" fontId="48" fillId="0" borderId="0" xfId="1" applyNumberFormat="1" applyFont="1" applyBorder="1" applyAlignment="1">
      <alignment vertical="center"/>
    </xf>
    <xf numFmtId="176" fontId="53" fillId="0" borderId="5" xfId="1" applyNumberFormat="1" applyFont="1" applyBorder="1" applyAlignment="1">
      <alignment vertical="center"/>
    </xf>
    <xf numFmtId="176" fontId="53" fillId="0" borderId="24" xfId="1" applyNumberFormat="1" applyFont="1" applyBorder="1" applyAlignment="1">
      <alignment vertical="center"/>
    </xf>
    <xf numFmtId="176" fontId="54" fillId="0" borderId="24" xfId="1" applyNumberFormat="1" applyFont="1" applyBorder="1" applyAlignment="1">
      <alignment vertical="center"/>
    </xf>
    <xf numFmtId="176" fontId="47" fillId="0" borderId="6" xfId="1" applyNumberFormat="1" applyFont="1" applyBorder="1">
      <alignment vertical="center"/>
    </xf>
    <xf numFmtId="176" fontId="47" fillId="0" borderId="32" xfId="1" applyNumberFormat="1" applyFont="1" applyBorder="1" applyAlignment="1">
      <alignment horizontal="center" vertical="center"/>
    </xf>
    <xf numFmtId="176" fontId="47" fillId="0" borderId="32" xfId="1" applyNumberFormat="1" applyFont="1" applyBorder="1">
      <alignment vertical="center"/>
    </xf>
    <xf numFmtId="176" fontId="47" fillId="0" borderId="70" xfId="1" applyNumberFormat="1" applyFont="1" applyBorder="1">
      <alignment vertical="center"/>
    </xf>
    <xf numFmtId="0" fontId="40" fillId="0" borderId="34" xfId="1" applyNumberFormat="1" applyFont="1" applyBorder="1" applyAlignment="1">
      <alignment horizontal="center" vertical="center"/>
    </xf>
    <xf numFmtId="176" fontId="40" fillId="0" borderId="35" xfId="1" applyNumberFormat="1" applyFont="1" applyBorder="1" applyAlignment="1">
      <alignment horizontal="center" vertical="center"/>
    </xf>
    <xf numFmtId="176" fontId="40" fillId="0" borderId="36" xfId="1" applyNumberFormat="1" applyFont="1" applyBorder="1" applyAlignment="1">
      <alignment horizontal="right" vertical="center"/>
    </xf>
    <xf numFmtId="176" fontId="47" fillId="0" borderId="34" xfId="1" applyNumberFormat="1" applyFont="1" applyBorder="1">
      <alignment vertical="center"/>
    </xf>
    <xf numFmtId="176" fontId="47" fillId="0" borderId="35" xfId="1" applyNumberFormat="1" applyFont="1" applyBorder="1">
      <alignment vertical="center"/>
    </xf>
    <xf numFmtId="176" fontId="47" fillId="0" borderId="0" xfId="1" applyNumberFormat="1" applyFont="1" applyAlignment="1">
      <alignment vertical="center"/>
    </xf>
    <xf numFmtId="176" fontId="48" fillId="0" borderId="0" xfId="1" applyNumberFormat="1" applyFont="1" applyAlignment="1">
      <alignment vertical="top"/>
    </xf>
    <xf numFmtId="176" fontId="48" fillId="0" borderId="19" xfId="1" applyNumberFormat="1" applyFont="1" applyBorder="1" applyAlignment="1"/>
    <xf numFmtId="176" fontId="54" fillId="0" borderId="0" xfId="1" applyNumberFormat="1" applyFont="1" applyBorder="1" applyAlignment="1"/>
    <xf numFmtId="176" fontId="47" fillId="0" borderId="0" xfId="1" applyNumberFormat="1" applyFont="1" applyBorder="1" applyAlignment="1">
      <alignment vertical="center"/>
    </xf>
    <xf numFmtId="176" fontId="47" fillId="0" borderId="72" xfId="1" applyNumberFormat="1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6" fillId="0" borderId="50" xfId="0" applyNumberFormat="1" applyFont="1" applyBorder="1" applyAlignment="1">
      <alignment horizontal="center" vertical="center" shrinkToFit="1"/>
    </xf>
    <xf numFmtId="0" fontId="14" fillId="0" borderId="50" xfId="0" applyNumberFormat="1" applyFont="1" applyBorder="1" applyAlignment="1">
      <alignment horizontal="center" vertical="center" shrinkToFit="1"/>
    </xf>
    <xf numFmtId="0" fontId="3" fillId="0" borderId="26" xfId="0" applyNumberFormat="1" applyFont="1" applyBorder="1" applyAlignment="1">
      <alignment horizontal="center" vertical="center" shrinkToFit="1"/>
    </xf>
    <xf numFmtId="0" fontId="14" fillId="0" borderId="26" xfId="0" applyNumberFormat="1" applyFont="1" applyBorder="1" applyAlignment="1">
      <alignment horizontal="center" vertical="center" shrinkToFit="1"/>
    </xf>
    <xf numFmtId="0" fontId="36" fillId="0" borderId="9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 shrinkToFit="1"/>
    </xf>
    <xf numFmtId="0" fontId="36" fillId="0" borderId="0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6" fillId="0" borderId="24" xfId="0" applyNumberFormat="1" applyFont="1" applyBorder="1" applyAlignment="1">
      <alignment horizontal="center" vertical="center" shrinkToFit="1"/>
    </xf>
    <xf numFmtId="0" fontId="14" fillId="0" borderId="24" xfId="0" applyNumberFormat="1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20" fontId="9" fillId="0" borderId="47" xfId="0" applyNumberFormat="1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20" fontId="9" fillId="0" borderId="45" xfId="0" applyNumberFormat="1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4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/>
    </xf>
    <xf numFmtId="0" fontId="34" fillId="0" borderId="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20" fontId="12" fillId="0" borderId="20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20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21" xfId="0" applyNumberFormat="1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20" fontId="9" fillId="0" borderId="32" xfId="0" applyNumberFormat="1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3" fillId="0" borderId="28" xfId="0" applyNumberFormat="1" applyFont="1" applyBorder="1" applyAlignment="1">
      <alignment horizontal="center" vertical="center" shrinkToFit="1"/>
    </xf>
    <xf numFmtId="0" fontId="3" fillId="0" borderId="29" xfId="0" applyNumberFormat="1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3" fillId="0" borderId="49" xfId="0" applyNumberFormat="1" applyFont="1" applyBorder="1" applyAlignment="1">
      <alignment horizontal="center" vertical="center" shrinkToFit="1"/>
    </xf>
    <xf numFmtId="0" fontId="3" fillId="0" borderId="50" xfId="0" applyNumberFormat="1" applyFont="1" applyBorder="1" applyAlignment="1">
      <alignment horizontal="center" vertical="center" shrinkToFit="1"/>
    </xf>
    <xf numFmtId="0" fontId="8" fillId="0" borderId="49" xfId="0" applyNumberFormat="1" applyFont="1" applyBorder="1" applyAlignment="1">
      <alignment horizontal="center" vertical="center" shrinkToFit="1"/>
    </xf>
    <xf numFmtId="0" fontId="8" fillId="0" borderId="50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24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51" xfId="0" applyNumberFormat="1" applyFont="1" applyBorder="1" applyAlignment="1">
      <alignment horizontal="center" vertical="center" shrinkToFit="1"/>
    </xf>
    <xf numFmtId="0" fontId="8" fillId="0" borderId="26" xfId="0" applyNumberFormat="1" applyFont="1" applyBorder="1" applyAlignment="1">
      <alignment horizontal="center" vertical="center" shrinkToFit="1"/>
    </xf>
    <xf numFmtId="0" fontId="8" fillId="0" borderId="19" xfId="0" applyNumberFormat="1" applyFont="1" applyBorder="1" applyAlignment="1">
      <alignment horizontal="center" vertical="center" shrinkToFit="1"/>
    </xf>
    <xf numFmtId="0" fontId="3" fillId="0" borderId="18" xfId="0" applyNumberFormat="1" applyFont="1" applyBorder="1" applyAlignment="1">
      <alignment horizontal="center" vertical="center" shrinkToFit="1"/>
    </xf>
    <xf numFmtId="0" fontId="3" fillId="0" borderId="26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0" fontId="8" fillId="0" borderId="1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6" fontId="48" fillId="0" borderId="8" xfId="1" applyNumberFormat="1" applyFont="1" applyBorder="1" applyAlignment="1">
      <alignment horizontal="center"/>
    </xf>
    <xf numFmtId="176" fontId="48" fillId="0" borderId="9" xfId="1" applyNumberFormat="1" applyFont="1" applyBorder="1" applyAlignment="1">
      <alignment horizontal="center"/>
    </xf>
    <xf numFmtId="176" fontId="48" fillId="0" borderId="21" xfId="1" applyNumberFormat="1" applyFont="1" applyBorder="1" applyAlignment="1">
      <alignment horizontal="center"/>
    </xf>
    <xf numFmtId="176" fontId="48" fillId="0" borderId="30" xfId="1" applyNumberFormat="1" applyFont="1" applyBorder="1" applyAlignment="1">
      <alignment horizontal="center"/>
    </xf>
    <xf numFmtId="176" fontId="48" fillId="0" borderId="28" xfId="1" applyNumberFormat="1" applyFont="1" applyBorder="1" applyAlignment="1">
      <alignment horizontal="center"/>
    </xf>
    <xf numFmtId="176" fontId="48" fillId="0" borderId="12" xfId="1" applyNumberFormat="1" applyFont="1" applyBorder="1" applyAlignment="1">
      <alignment horizontal="center"/>
    </xf>
    <xf numFmtId="176" fontId="48" fillId="0" borderId="11" xfId="1" applyNumberFormat="1" applyFont="1" applyBorder="1" applyAlignment="1">
      <alignment horizontal="center"/>
    </xf>
    <xf numFmtId="176" fontId="48" fillId="0" borderId="29" xfId="1" applyNumberFormat="1" applyFont="1" applyBorder="1" applyAlignment="1">
      <alignment horizontal="center"/>
    </xf>
    <xf numFmtId="176" fontId="48" fillId="0" borderId="20" xfId="1" applyNumberFormat="1" applyFont="1" applyBorder="1" applyAlignment="1">
      <alignment horizontal="center"/>
    </xf>
    <xf numFmtId="176" fontId="48" fillId="0" borderId="10" xfId="1" applyNumberFormat="1" applyFont="1" applyBorder="1" applyAlignment="1">
      <alignment horizontal="center"/>
    </xf>
    <xf numFmtId="176" fontId="48" fillId="0" borderId="8" xfId="1" applyNumberFormat="1" applyFont="1" applyBorder="1" applyAlignment="1">
      <alignment horizontal="center" vertical="center"/>
    </xf>
    <xf numFmtId="176" fontId="48" fillId="0" borderId="9" xfId="1" applyNumberFormat="1" applyFont="1" applyBorder="1" applyAlignment="1">
      <alignment horizontal="center" vertical="center"/>
    </xf>
    <xf numFmtId="176" fontId="48" fillId="0" borderId="21" xfId="1" applyNumberFormat="1" applyFont="1" applyBorder="1" applyAlignment="1">
      <alignment horizontal="center" vertical="center"/>
    </xf>
    <xf numFmtId="0" fontId="51" fillId="2" borderId="35" xfId="1" applyFont="1" applyFill="1" applyBorder="1" applyAlignment="1">
      <alignment horizontal="center" vertical="center"/>
    </xf>
    <xf numFmtId="49" fontId="52" fillId="0" borderId="11" xfId="1" applyNumberFormat="1" applyFont="1" applyBorder="1" applyAlignment="1">
      <alignment horizontal="center" vertical="center" shrinkToFit="1"/>
    </xf>
    <xf numFmtId="49" fontId="52" fillId="0" borderId="12" xfId="1" applyNumberFormat="1" applyFont="1" applyBorder="1" applyAlignment="1">
      <alignment horizontal="center" vertical="center" shrinkToFit="1"/>
    </xf>
    <xf numFmtId="176" fontId="40" fillId="0" borderId="35" xfId="1" applyNumberFormat="1" applyFont="1" applyBorder="1" applyAlignment="1">
      <alignment horizontal="center"/>
    </xf>
    <xf numFmtId="176" fontId="47" fillId="0" borderId="11" xfId="1" applyNumberFormat="1" applyFont="1" applyBorder="1" applyAlignment="1">
      <alignment horizontal="center" vertical="center"/>
    </xf>
    <xf numFmtId="176" fontId="47" fillId="0" borderId="12" xfId="1" applyNumberFormat="1" applyFont="1" applyBorder="1" applyAlignment="1">
      <alignment horizontal="center" vertical="center"/>
    </xf>
    <xf numFmtId="176" fontId="47" fillId="0" borderId="29" xfId="1" applyNumberFormat="1" applyFont="1" applyBorder="1" applyAlignment="1">
      <alignment horizontal="center" vertical="center"/>
    </xf>
    <xf numFmtId="176" fontId="47" fillId="0" borderId="61" xfId="1" applyNumberFormat="1" applyFont="1" applyBorder="1" applyAlignment="1">
      <alignment horizontal="center"/>
    </xf>
    <xf numFmtId="176" fontId="47" fillId="0" borderId="62" xfId="1" applyNumberFormat="1" applyFont="1" applyBorder="1" applyAlignment="1">
      <alignment horizontal="center"/>
    </xf>
    <xf numFmtId="176" fontId="47" fillId="0" borderId="89" xfId="1" applyNumberFormat="1" applyFont="1" applyBorder="1" applyAlignment="1">
      <alignment horizontal="center"/>
    </xf>
    <xf numFmtId="176" fontId="47" fillId="0" borderId="74" xfId="1" applyNumberFormat="1" applyFont="1" applyBorder="1" applyAlignment="1">
      <alignment horizontal="center"/>
    </xf>
    <xf numFmtId="176" fontId="48" fillId="0" borderId="18" xfId="1" applyNumberFormat="1" applyFont="1" applyBorder="1" applyAlignment="1">
      <alignment horizontal="center"/>
    </xf>
    <xf numFmtId="176" fontId="48" fillId="0" borderId="26" xfId="1" applyNumberFormat="1" applyFont="1" applyBorder="1" applyAlignment="1">
      <alignment horizontal="center"/>
    </xf>
    <xf numFmtId="0" fontId="51" fillId="2" borderId="8" xfId="1" applyFont="1" applyFill="1" applyBorder="1" applyAlignment="1">
      <alignment horizontal="center" vertical="center"/>
    </xf>
    <xf numFmtId="0" fontId="51" fillId="2" borderId="9" xfId="1" applyFont="1" applyFill="1" applyBorder="1" applyAlignment="1">
      <alignment horizontal="center" vertical="center"/>
    </xf>
    <xf numFmtId="0" fontId="51" fillId="2" borderId="10" xfId="1" applyFont="1" applyFill="1" applyBorder="1" applyAlignment="1">
      <alignment horizontal="center" vertical="center"/>
    </xf>
    <xf numFmtId="49" fontId="52" fillId="0" borderId="8" xfId="1" applyNumberFormat="1" applyFont="1" applyBorder="1" applyAlignment="1">
      <alignment horizontal="center" vertical="center" shrinkToFit="1"/>
    </xf>
    <xf numFmtId="49" fontId="52" fillId="0" borderId="10" xfId="1" applyNumberFormat="1" applyFont="1" applyBorder="1" applyAlignment="1">
      <alignment horizontal="center" vertical="center" shrinkToFit="1"/>
    </xf>
    <xf numFmtId="176" fontId="40" fillId="0" borderId="70" xfId="1" applyNumberFormat="1" applyFont="1" applyBorder="1" applyAlignment="1">
      <alignment horizontal="center"/>
    </xf>
    <xf numFmtId="176" fontId="47" fillId="0" borderId="8" xfId="1" applyNumberFormat="1" applyFont="1" applyBorder="1" applyAlignment="1">
      <alignment horizontal="center" vertical="center"/>
    </xf>
    <xf numFmtId="176" fontId="47" fillId="0" borderId="10" xfId="1" applyNumberFormat="1" applyFont="1" applyBorder="1" applyAlignment="1">
      <alignment horizontal="center" vertical="center"/>
    </xf>
    <xf numFmtId="176" fontId="47" fillId="0" borderId="21" xfId="1" applyNumberFormat="1" applyFont="1" applyBorder="1" applyAlignment="1">
      <alignment horizontal="center" vertical="center"/>
    </xf>
    <xf numFmtId="0" fontId="51" fillId="2" borderId="70" xfId="1" applyFont="1" applyFill="1" applyBorder="1" applyAlignment="1">
      <alignment horizontal="center" vertical="center"/>
    </xf>
    <xf numFmtId="176" fontId="48" fillId="0" borderId="107" xfId="1" applyNumberFormat="1" applyFont="1" applyBorder="1" applyAlignment="1">
      <alignment horizontal="center" vertical="center"/>
    </xf>
    <xf numFmtId="176" fontId="48" fillId="0" borderId="108" xfId="1" applyNumberFormat="1" applyFont="1" applyBorder="1" applyAlignment="1">
      <alignment horizontal="center" vertical="center"/>
    </xf>
    <xf numFmtId="176" fontId="48" fillId="0" borderId="109" xfId="1" applyNumberFormat="1" applyFont="1" applyBorder="1" applyAlignment="1">
      <alignment horizontal="center" vertical="center"/>
    </xf>
    <xf numFmtId="176" fontId="40" fillId="0" borderId="3" xfId="1" applyNumberFormat="1" applyFont="1" applyBorder="1" applyAlignment="1">
      <alignment horizontal="left" vertical="top"/>
    </xf>
    <xf numFmtId="176" fontId="40" fillId="0" borderId="0" xfId="1" applyNumberFormat="1" applyFont="1" applyBorder="1" applyAlignment="1">
      <alignment horizontal="left" vertical="top"/>
    </xf>
    <xf numFmtId="176" fontId="50" fillId="0" borderId="49" xfId="1" applyNumberFormat="1" applyFont="1" applyBorder="1" applyAlignment="1">
      <alignment horizontal="center" vertical="center"/>
    </xf>
    <xf numFmtId="176" fontId="50" fillId="0" borderId="50" xfId="1" applyNumberFormat="1" applyFont="1" applyBorder="1" applyAlignment="1">
      <alignment horizontal="center" vertical="center"/>
    </xf>
    <xf numFmtId="176" fontId="50" fillId="0" borderId="51" xfId="1" applyNumberFormat="1" applyFont="1" applyBorder="1" applyAlignment="1">
      <alignment horizontal="center" vertical="center"/>
    </xf>
    <xf numFmtId="176" fontId="50" fillId="0" borderId="3" xfId="1" applyNumberFormat="1" applyFont="1" applyBorder="1" applyAlignment="1">
      <alignment horizontal="center" vertical="center"/>
    </xf>
    <xf numFmtId="176" fontId="50" fillId="0" borderId="0" xfId="1" applyNumberFormat="1" applyFont="1" applyBorder="1" applyAlignment="1">
      <alignment horizontal="center" vertical="center"/>
    </xf>
    <xf numFmtId="176" fontId="50" fillId="0" borderId="4" xfId="1" applyNumberFormat="1" applyFont="1" applyBorder="1" applyAlignment="1">
      <alignment horizontal="center" vertical="center"/>
    </xf>
    <xf numFmtId="176" fontId="48" fillId="0" borderId="43" xfId="1" applyNumberFormat="1" applyFont="1" applyBorder="1" applyAlignment="1">
      <alignment horizontal="left"/>
    </xf>
    <xf numFmtId="176" fontId="48" fillId="0" borderId="16" xfId="1" applyNumberFormat="1" applyFont="1" applyBorder="1" applyAlignment="1">
      <alignment horizontal="left"/>
    </xf>
    <xf numFmtId="176" fontId="48" fillId="0" borderId="16" xfId="1" applyNumberFormat="1" applyFont="1" applyBorder="1" applyAlignment="1">
      <alignment horizontal="center"/>
    </xf>
    <xf numFmtId="176" fontId="48" fillId="0" borderId="44" xfId="1" applyNumberFormat="1" applyFont="1" applyBorder="1" applyAlignment="1">
      <alignment horizontal="center"/>
    </xf>
    <xf numFmtId="0" fontId="51" fillId="0" borderId="70" xfId="1" applyFont="1" applyBorder="1" applyAlignment="1">
      <alignment horizontal="center" vertical="center" shrinkToFit="1"/>
    </xf>
    <xf numFmtId="176" fontId="47" fillId="0" borderId="100" xfId="1" applyNumberFormat="1" applyFont="1" applyBorder="1" applyAlignment="1">
      <alignment horizontal="center" vertical="center"/>
    </xf>
    <xf numFmtId="176" fontId="47" fillId="0" borderId="102" xfId="1" applyNumberFormat="1" applyFont="1" applyBorder="1" applyAlignment="1">
      <alignment horizontal="center" vertical="center"/>
    </xf>
    <xf numFmtId="176" fontId="48" fillId="0" borderId="18" xfId="1" applyNumberFormat="1" applyFont="1" applyBorder="1" applyAlignment="1">
      <alignment horizontal="center" vertical="center"/>
    </xf>
    <xf numFmtId="176" fontId="48" fillId="0" borderId="26" xfId="1" applyNumberFormat="1" applyFont="1" applyBorder="1" applyAlignment="1">
      <alignment horizontal="center" vertical="center"/>
    </xf>
    <xf numFmtId="176" fontId="48" fillId="0" borderId="19" xfId="1" applyNumberFormat="1" applyFont="1" applyBorder="1" applyAlignment="1">
      <alignment horizontal="center" vertical="center"/>
    </xf>
    <xf numFmtId="176" fontId="47" fillId="0" borderId="20" xfId="1" applyNumberFormat="1" applyFont="1" applyBorder="1" applyAlignment="1">
      <alignment horizontal="center" vertical="center"/>
    </xf>
    <xf numFmtId="176" fontId="47" fillId="0" borderId="9" xfId="1" applyNumberFormat="1" applyFont="1" applyBorder="1" applyAlignment="1">
      <alignment horizontal="center" vertical="center"/>
    </xf>
    <xf numFmtId="176" fontId="40" fillId="0" borderId="20" xfId="1" applyNumberFormat="1" applyFont="1" applyBorder="1" applyAlignment="1">
      <alignment horizontal="center" vertical="center"/>
    </xf>
    <xf numFmtId="176" fontId="40" fillId="0" borderId="9" xfId="1" applyNumberFormat="1" applyFont="1" applyBorder="1" applyAlignment="1">
      <alignment horizontal="center" vertical="center"/>
    </xf>
    <xf numFmtId="176" fontId="40" fillId="0" borderId="10" xfId="1" applyNumberFormat="1" applyFont="1" applyBorder="1" applyAlignment="1">
      <alignment horizontal="center" vertical="center"/>
    </xf>
    <xf numFmtId="176" fontId="40" fillId="0" borderId="8" xfId="1" applyNumberFormat="1" applyBorder="1" applyAlignment="1">
      <alignment horizontal="center" vertical="center"/>
    </xf>
    <xf numFmtId="176" fontId="40" fillId="0" borderId="9" xfId="1" applyNumberFormat="1" applyBorder="1" applyAlignment="1">
      <alignment horizontal="center" vertical="center"/>
    </xf>
    <xf numFmtId="176" fontId="40" fillId="0" borderId="21" xfId="1" applyNumberFormat="1" applyBorder="1" applyAlignment="1">
      <alignment horizontal="center" vertical="center"/>
    </xf>
    <xf numFmtId="176" fontId="47" fillId="0" borderId="70" xfId="1" applyNumberFormat="1" applyFont="1" applyBorder="1" applyAlignment="1">
      <alignment horizontal="center" vertical="center"/>
    </xf>
    <xf numFmtId="176" fontId="45" fillId="0" borderId="0" xfId="1" applyNumberFormat="1" applyFont="1" applyAlignment="1">
      <alignment horizontal="center" vertical="center"/>
    </xf>
    <xf numFmtId="176" fontId="40" fillId="0" borderId="18" xfId="1" applyNumberFormat="1" applyFont="1" applyBorder="1" applyAlignment="1">
      <alignment horizontal="center" vertical="center"/>
    </xf>
    <xf numFmtId="176" fontId="40" fillId="0" borderId="26" xfId="1" applyNumberFormat="1" applyFont="1" applyBorder="1" applyAlignment="1">
      <alignment horizontal="center" vertical="center"/>
    </xf>
    <xf numFmtId="176" fontId="40" fillId="0" borderId="27" xfId="1" applyNumberFormat="1" applyFont="1" applyBorder="1" applyAlignment="1">
      <alignment horizontal="center" vertical="center"/>
    </xf>
    <xf numFmtId="176" fontId="49" fillId="0" borderId="31" xfId="1" applyNumberFormat="1" applyFont="1" applyBorder="1" applyAlignment="1">
      <alignment horizontal="center" vertical="center"/>
    </xf>
    <xf numFmtId="176" fontId="49" fillId="0" borderId="26" xfId="1" applyNumberFormat="1" applyFont="1" applyBorder="1" applyAlignment="1">
      <alignment horizontal="center" vertical="center"/>
    </xf>
    <xf numFmtId="176" fontId="49" fillId="0" borderId="19" xfId="1" applyNumberFormat="1" applyFont="1" applyBorder="1" applyAlignment="1">
      <alignment horizontal="center" vertical="center"/>
    </xf>
    <xf numFmtId="176" fontId="48" fillId="0" borderId="18" xfId="1" applyNumberFormat="1" applyFont="1" applyBorder="1" applyAlignment="1">
      <alignment horizontal="left" vertical="center"/>
    </xf>
    <xf numFmtId="176" fontId="48" fillId="0" borderId="26" xfId="1" applyNumberFormat="1" applyFont="1" applyBorder="1" applyAlignment="1">
      <alignment horizontal="left" vertical="center"/>
    </xf>
    <xf numFmtId="176" fontId="48" fillId="0" borderId="19" xfId="1" applyNumberFormat="1" applyFont="1" applyBorder="1" applyAlignment="1">
      <alignment horizontal="left" vertical="center"/>
    </xf>
    <xf numFmtId="176" fontId="40" fillId="0" borderId="43" xfId="1" applyNumberFormat="1" applyFont="1" applyBorder="1" applyAlignment="1">
      <alignment horizontal="center" vertical="center" wrapText="1"/>
    </xf>
    <xf numFmtId="176" fontId="40" fillId="0" borderId="16" xfId="1" applyNumberFormat="1" applyFont="1" applyBorder="1" applyAlignment="1">
      <alignment horizontal="center" vertical="center" wrapText="1"/>
    </xf>
    <xf numFmtId="176" fontId="40" fillId="0" borderId="17" xfId="1" applyNumberFormat="1" applyFont="1" applyBorder="1" applyAlignment="1">
      <alignment horizontal="center" vertical="center" wrapText="1"/>
    </xf>
    <xf numFmtId="176" fontId="40" fillId="0" borderId="3" xfId="1" applyNumberFormat="1" applyFont="1" applyBorder="1" applyAlignment="1">
      <alignment horizontal="center" vertical="center" wrapText="1"/>
    </xf>
    <xf numFmtId="176" fontId="40" fillId="0" borderId="0" xfId="1" applyNumberFormat="1" applyFont="1" applyBorder="1" applyAlignment="1">
      <alignment horizontal="center" vertical="center" wrapText="1"/>
    </xf>
    <xf numFmtId="176" fontId="40" fillId="0" borderId="14" xfId="1" applyNumberFormat="1" applyFont="1" applyBorder="1" applyAlignment="1">
      <alignment horizontal="center" vertical="center" wrapText="1"/>
    </xf>
    <xf numFmtId="176" fontId="40" fillId="0" borderId="90" xfId="1" applyNumberFormat="1" applyFont="1" applyBorder="1" applyAlignment="1">
      <alignment horizontal="center" vertical="center" wrapText="1"/>
    </xf>
    <xf numFmtId="176" fontId="40" fillId="0" borderId="72" xfId="1" applyNumberFormat="1" applyFont="1" applyBorder="1" applyAlignment="1">
      <alignment horizontal="center" vertical="center" wrapText="1"/>
    </xf>
    <xf numFmtId="176" fontId="40" fillId="0" borderId="15" xfId="1" applyNumberFormat="1" applyFont="1" applyBorder="1" applyAlignment="1">
      <alignment horizontal="center" vertical="center" wrapText="1"/>
    </xf>
    <xf numFmtId="176" fontId="50" fillId="0" borderId="92" xfId="1" applyNumberFormat="1" applyFont="1" applyBorder="1" applyAlignment="1">
      <alignment horizontal="center" vertical="center"/>
    </xf>
    <xf numFmtId="176" fontId="50" fillId="0" borderId="93" xfId="1" applyNumberFormat="1" applyFont="1" applyBorder="1" applyAlignment="1">
      <alignment horizontal="center" vertical="center"/>
    </xf>
    <xf numFmtId="176" fontId="50" fillId="0" borderId="94" xfId="1" applyNumberFormat="1" applyFont="1" applyBorder="1" applyAlignment="1">
      <alignment horizontal="center" vertical="center"/>
    </xf>
    <xf numFmtId="176" fontId="48" fillId="0" borderId="43" xfId="1" applyNumberFormat="1" applyFont="1" applyBorder="1" applyAlignment="1">
      <alignment vertical="center"/>
    </xf>
    <xf numFmtId="176" fontId="48" fillId="0" borderId="16" xfId="1" applyNumberFormat="1" applyFont="1" applyBorder="1" applyAlignment="1">
      <alignment vertical="center"/>
    </xf>
    <xf numFmtId="176" fontId="48" fillId="0" borderId="44" xfId="1" applyNumberFormat="1" applyFont="1" applyBorder="1" applyAlignment="1">
      <alignment vertical="center"/>
    </xf>
    <xf numFmtId="176" fontId="48" fillId="0" borderId="3" xfId="1" applyNumberFormat="1" applyFont="1" applyBorder="1" applyAlignment="1">
      <alignment vertical="center"/>
    </xf>
    <xf numFmtId="176" fontId="48" fillId="0" borderId="0" xfId="1" applyNumberFormat="1" applyFont="1" applyBorder="1" applyAlignment="1">
      <alignment vertical="center"/>
    </xf>
    <xf numFmtId="176" fontId="48" fillId="0" borderId="4" xfId="1" applyNumberFormat="1" applyFont="1" applyBorder="1" applyAlignment="1">
      <alignment vertical="center"/>
    </xf>
    <xf numFmtId="176" fontId="48" fillId="0" borderId="5" xfId="1" applyNumberFormat="1" applyFont="1" applyBorder="1" applyAlignment="1">
      <alignment vertical="center"/>
    </xf>
    <xf numFmtId="176" fontId="48" fillId="0" borderId="24" xfId="1" applyNumberFormat="1" applyFont="1" applyBorder="1" applyAlignment="1">
      <alignment vertical="center"/>
    </xf>
    <xf numFmtId="176" fontId="48" fillId="0" borderId="6" xfId="1" applyNumberFormat="1" applyFont="1" applyBorder="1" applyAlignment="1">
      <alignment vertical="center"/>
    </xf>
    <xf numFmtId="176" fontId="47" fillId="0" borderId="95" xfId="1" applyNumberFormat="1" applyFont="1" applyBorder="1" applyAlignment="1">
      <alignment horizontal="center" vertical="center"/>
    </xf>
    <xf numFmtId="176" fontId="47" fillId="0" borderId="96" xfId="1" applyNumberFormat="1" applyFont="1" applyBorder="1" applyAlignment="1">
      <alignment horizontal="center" vertical="center"/>
    </xf>
    <xf numFmtId="176" fontId="47" fillId="0" borderId="98" xfId="1" applyNumberFormat="1" applyFont="1" applyBorder="1" applyAlignment="1">
      <alignment horizontal="center" vertical="center"/>
    </xf>
    <xf numFmtId="176" fontId="47" fillId="0" borderId="99" xfId="1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right" vertical="center"/>
    </xf>
    <xf numFmtId="0" fontId="19" fillId="0" borderId="34" xfId="0" applyNumberFormat="1" applyFont="1" applyBorder="1" applyAlignment="1">
      <alignment horizontal="center" vertical="center"/>
    </xf>
    <xf numFmtId="0" fontId="19" fillId="0" borderId="35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83" xfId="0" applyNumberFormat="1" applyFont="1" applyBorder="1" applyAlignment="1">
      <alignment horizontal="center" vertical="center"/>
    </xf>
    <xf numFmtId="0" fontId="19" fillId="0" borderId="84" xfId="0" applyNumberFormat="1" applyFont="1" applyBorder="1" applyAlignment="1">
      <alignment horizontal="center" vertical="center"/>
    </xf>
    <xf numFmtId="0" fontId="19" fillId="0" borderId="85" xfId="0" applyNumberFormat="1" applyFont="1" applyBorder="1" applyAlignment="1">
      <alignment horizontal="center" vertical="center"/>
    </xf>
    <xf numFmtId="0" fontId="19" fillId="0" borderId="37" xfId="0" applyNumberFormat="1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0" fontId="19" fillId="0" borderId="71" xfId="0" applyNumberFormat="1" applyFont="1" applyBorder="1" applyAlignment="1">
      <alignment horizontal="center" vertical="center"/>
    </xf>
    <xf numFmtId="0" fontId="19" fillId="0" borderId="86" xfId="0" applyNumberFormat="1" applyFont="1" applyBorder="1" applyAlignment="1">
      <alignment horizontal="center" vertical="center"/>
    </xf>
    <xf numFmtId="0" fontId="19" fillId="0" borderId="87" xfId="0" applyNumberFormat="1" applyFont="1" applyBorder="1" applyAlignment="1">
      <alignment horizontal="center" vertical="center"/>
    </xf>
    <xf numFmtId="0" fontId="19" fillId="0" borderId="88" xfId="0" applyNumberFormat="1" applyFont="1" applyBorder="1" applyAlignment="1">
      <alignment horizontal="center" vertical="center"/>
    </xf>
    <xf numFmtId="0" fontId="19" fillId="0" borderId="40" xfId="0" applyNumberFormat="1" applyFont="1" applyBorder="1" applyAlignment="1">
      <alignment horizontal="center" vertical="center"/>
    </xf>
    <xf numFmtId="0" fontId="19" fillId="0" borderId="41" xfId="0" applyNumberFormat="1" applyFont="1" applyBorder="1" applyAlignment="1">
      <alignment horizontal="center" vertical="center"/>
    </xf>
    <xf numFmtId="0" fontId="19" fillId="0" borderId="23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43" fillId="0" borderId="64" xfId="0" applyNumberFormat="1" applyFont="1" applyBorder="1" applyAlignment="1">
      <alignment horizontal="center" vertical="center"/>
    </xf>
    <xf numFmtId="0" fontId="43" fillId="0" borderId="65" xfId="0" applyNumberFormat="1" applyFont="1" applyBorder="1" applyAlignment="1">
      <alignment horizontal="center" vertical="center"/>
    </xf>
    <xf numFmtId="0" fontId="43" fillId="0" borderId="73" xfId="0" applyNumberFormat="1" applyFont="1" applyBorder="1" applyAlignment="1">
      <alignment horizontal="center" vertical="center"/>
    </xf>
    <xf numFmtId="0" fontId="43" fillId="0" borderId="74" xfId="0" applyNumberFormat="1" applyFont="1" applyBorder="1" applyAlignment="1">
      <alignment horizontal="center" vertical="center"/>
    </xf>
    <xf numFmtId="0" fontId="43" fillId="0" borderId="75" xfId="0" applyNumberFormat="1" applyFont="1" applyBorder="1" applyAlignment="1">
      <alignment horizontal="center" vertical="center"/>
    </xf>
    <xf numFmtId="0" fontId="43" fillId="0" borderId="67" xfId="0" applyNumberFormat="1" applyFont="1" applyBorder="1" applyAlignment="1">
      <alignment horizontal="center" vertical="center"/>
    </xf>
    <xf numFmtId="0" fontId="19" fillId="0" borderId="32" xfId="0" applyNumberFormat="1" applyFont="1" applyBorder="1" applyAlignment="1">
      <alignment horizontal="center" vertical="center"/>
    </xf>
    <xf numFmtId="0" fontId="19" fillId="0" borderId="70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64" xfId="0" applyNumberFormat="1" applyFont="1" applyBorder="1" applyAlignment="1">
      <alignment horizontal="center" vertical="center"/>
    </xf>
    <xf numFmtId="0" fontId="19" fillId="0" borderId="65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61" xfId="0" applyNumberFormat="1" applyFont="1" applyBorder="1" applyAlignment="1">
      <alignment horizontal="center" vertical="center"/>
    </xf>
    <xf numFmtId="0" fontId="19" fillId="0" borderId="62" xfId="0" applyNumberFormat="1" applyFont="1" applyBorder="1" applyAlignment="1">
      <alignment horizontal="center" vertical="center"/>
    </xf>
    <xf numFmtId="0" fontId="19" fillId="0" borderId="63" xfId="0" applyNumberFormat="1" applyFont="1" applyBorder="1" applyAlignment="1">
      <alignment horizontal="center" vertical="center"/>
    </xf>
    <xf numFmtId="0" fontId="19" fillId="0" borderId="61" xfId="0" applyNumberFormat="1" applyFont="1" applyFill="1" applyBorder="1" applyAlignment="1">
      <alignment horizontal="center" vertical="center"/>
    </xf>
    <xf numFmtId="0" fontId="19" fillId="0" borderId="62" xfId="0" applyNumberFormat="1" applyFont="1" applyFill="1" applyBorder="1" applyAlignment="1">
      <alignment horizontal="center" vertical="center"/>
    </xf>
    <xf numFmtId="0" fontId="19" fillId="0" borderId="63" xfId="0" applyNumberFormat="1" applyFont="1" applyFill="1" applyBorder="1" applyAlignment="1">
      <alignment horizontal="center" vertical="center"/>
    </xf>
    <xf numFmtId="0" fontId="43" fillId="0" borderId="64" xfId="0" applyNumberFormat="1" applyFont="1" applyFill="1" applyBorder="1" applyAlignment="1">
      <alignment horizontal="center" vertical="center"/>
    </xf>
    <xf numFmtId="0" fontId="43" fillId="0" borderId="65" xfId="0" applyNumberFormat="1" applyFont="1" applyFill="1" applyBorder="1" applyAlignment="1">
      <alignment horizontal="center" vertical="center"/>
    </xf>
    <xf numFmtId="0" fontId="43" fillId="0" borderId="73" xfId="0" applyNumberFormat="1" applyFont="1" applyFill="1" applyBorder="1" applyAlignment="1">
      <alignment horizontal="center" vertical="center"/>
    </xf>
    <xf numFmtId="0" fontId="43" fillId="0" borderId="74" xfId="0" applyNumberFormat="1" applyFont="1" applyFill="1" applyBorder="1" applyAlignment="1">
      <alignment horizontal="center" vertical="center"/>
    </xf>
    <xf numFmtId="0" fontId="43" fillId="0" borderId="75" xfId="0" applyNumberFormat="1" applyFont="1" applyFill="1" applyBorder="1" applyAlignment="1">
      <alignment horizontal="center" vertical="center"/>
    </xf>
    <xf numFmtId="0" fontId="43" fillId="0" borderId="67" xfId="0" applyNumberFormat="1" applyFont="1" applyFill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center"/>
    </xf>
    <xf numFmtId="0" fontId="19" fillId="0" borderId="36" xfId="0" applyNumberFormat="1" applyFont="1" applyBorder="1" applyAlignment="1">
      <alignment horizontal="center" vertical="center"/>
    </xf>
    <xf numFmtId="0" fontId="19" fillId="0" borderId="39" xfId="0" applyNumberFormat="1" applyFont="1" applyBorder="1" applyAlignment="1">
      <alignment horizontal="center" vertical="center"/>
    </xf>
    <xf numFmtId="0" fontId="19" fillId="0" borderId="89" xfId="0" applyNumberFormat="1" applyFont="1" applyBorder="1" applyAlignment="1">
      <alignment horizontal="center" vertical="center"/>
    </xf>
    <xf numFmtId="0" fontId="19" fillId="0" borderId="74" xfId="0" applyNumberFormat="1" applyFont="1" applyBorder="1" applyAlignment="1">
      <alignment horizontal="center" vertical="center"/>
    </xf>
    <xf numFmtId="0" fontId="19" fillId="0" borderId="75" xfId="0" applyNumberFormat="1" applyFont="1" applyBorder="1" applyAlignment="1">
      <alignment horizontal="center" vertical="center"/>
    </xf>
    <xf numFmtId="0" fontId="19" fillId="0" borderId="42" xfId="0" applyNumberFormat="1" applyFont="1" applyBorder="1" applyAlignment="1">
      <alignment horizontal="center" vertical="center"/>
    </xf>
    <xf numFmtId="0" fontId="43" fillId="0" borderId="20" xfId="0" applyNumberFormat="1" applyFont="1" applyBorder="1" applyAlignment="1">
      <alignment horizontal="center" vertical="center"/>
    </xf>
    <xf numFmtId="0" fontId="43" fillId="0" borderId="21" xfId="0" applyNumberFormat="1" applyFont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43" fillId="0" borderId="18" xfId="0" applyNumberFormat="1" applyFont="1" applyBorder="1" applyAlignment="1">
      <alignment horizontal="center" vertical="center"/>
    </xf>
    <xf numFmtId="0" fontId="43" fillId="0" borderId="19" xfId="0" applyNumberFormat="1" applyFont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43" fillId="0" borderId="30" xfId="0" applyNumberFormat="1" applyFont="1" applyBorder="1" applyAlignment="1">
      <alignment horizontal="center" vertical="center"/>
    </xf>
    <xf numFmtId="0" fontId="43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29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top" textRotation="255"/>
    </xf>
    <xf numFmtId="0" fontId="25" fillId="0" borderId="0" xfId="0" applyFont="1" applyAlignment="1">
      <alignment horizontal="center" vertical="top" textRotation="255"/>
    </xf>
    <xf numFmtId="0" fontId="23" fillId="0" borderId="0" xfId="0" applyFont="1" applyAlignment="1">
      <alignment horizontal="center" vertical="top" textRotation="255" wrapText="1"/>
    </xf>
    <xf numFmtId="0" fontId="29" fillId="0" borderId="0" xfId="0" applyFont="1" applyBorder="1" applyAlignment="1">
      <alignment horizontal="center" vertical="center" textRotation="255" wrapText="1"/>
    </xf>
    <xf numFmtId="0" fontId="29" fillId="0" borderId="0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0" borderId="5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56" xfId="0" applyFont="1" applyBorder="1" applyAlignment="1">
      <alignment horizontal="left" vertical="center" wrapText="1"/>
    </xf>
    <xf numFmtId="0" fontId="33" fillId="0" borderId="57" xfId="0" applyFont="1" applyBorder="1" applyAlignment="1">
      <alignment horizontal="left" vertical="center" wrapText="1"/>
    </xf>
    <xf numFmtId="0" fontId="33" fillId="0" borderId="58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20" fontId="12" fillId="0" borderId="70" xfId="0" applyNumberFormat="1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20" fontId="12" fillId="0" borderId="9" xfId="0" applyNumberFormat="1" applyFont="1" applyBorder="1" applyAlignment="1">
      <alignment horizontal="center" vertical="center"/>
    </xf>
    <xf numFmtId="20" fontId="12" fillId="0" borderId="16" xfId="0" applyNumberFormat="1" applyFont="1" applyBorder="1" applyAlignment="1">
      <alignment horizontal="center" vertical="center"/>
    </xf>
    <xf numFmtId="20" fontId="12" fillId="0" borderId="2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distributed" vertical="top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top" wrapText="1"/>
    </xf>
    <xf numFmtId="0" fontId="4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distributed" vertical="center" shrinkToFi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264583</xdr:colOff>
      <xdr:row>100</xdr:row>
      <xdr:rowOff>179919</xdr:rowOff>
    </xdr:from>
    <xdr:to>
      <xdr:col>28</xdr:col>
      <xdr:colOff>306916</xdr:colOff>
      <xdr:row>102</xdr:row>
      <xdr:rowOff>139703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8015816" y="20400436"/>
          <a:ext cx="637117" cy="10900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26</xdr:row>
      <xdr:rowOff>104775</xdr:rowOff>
    </xdr:from>
    <xdr:to>
      <xdr:col>17</xdr:col>
      <xdr:colOff>47625</xdr:colOff>
      <xdr:row>26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753350" y="64389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533400</xdr:colOff>
      <xdr:row>27</xdr:row>
      <xdr:rowOff>85725</xdr:rowOff>
    </xdr:from>
    <xdr:to>
      <xdr:col>17</xdr:col>
      <xdr:colOff>47625</xdr:colOff>
      <xdr:row>27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753350" y="6657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314325</xdr:colOff>
      <xdr:row>25</xdr:row>
      <xdr:rowOff>66675</xdr:rowOff>
    </xdr:from>
    <xdr:to>
      <xdr:col>17</xdr:col>
      <xdr:colOff>257175</xdr:colOff>
      <xdr:row>28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34275" y="6162675"/>
          <a:ext cx="523875" cy="77152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e">
            <v>#N/A</v>
          </cell>
          <cell r="M2"/>
          <cell r="N2"/>
        </row>
        <row r="3">
          <cell r="M3"/>
          <cell r="N3"/>
        </row>
        <row r="4">
          <cell r="M4"/>
          <cell r="N4"/>
        </row>
        <row r="7">
          <cell r="M7"/>
          <cell r="N7"/>
        </row>
        <row r="8">
          <cell r="M8"/>
          <cell r="N8"/>
        </row>
        <row r="9">
          <cell r="M9"/>
          <cell r="N9"/>
        </row>
        <row r="12">
          <cell r="M12"/>
          <cell r="N12"/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I57" t="str">
            <v>A2</v>
          </cell>
          <cell r="O57" t="str">
            <v>A2</v>
          </cell>
          <cell r="T57" t="str">
            <v>A4</v>
          </cell>
        </row>
        <row r="58">
          <cell r="D58" t="str">
            <v>A3</v>
          </cell>
          <cell r="I58" t="str">
            <v>A4</v>
          </cell>
          <cell r="O58" t="str">
            <v>A3</v>
          </cell>
          <cell r="T58" t="str">
            <v>A5</v>
          </cell>
        </row>
        <row r="59">
          <cell r="D59" t="str">
            <v>A1</v>
          </cell>
          <cell r="I59" t="str">
            <v>A5</v>
          </cell>
          <cell r="O59" t="str">
            <v>A1</v>
          </cell>
          <cell r="T59" t="str">
            <v>A4</v>
          </cell>
        </row>
        <row r="60">
          <cell r="D60" t="str">
            <v>A2</v>
          </cell>
          <cell r="I60" t="str">
            <v>A3</v>
          </cell>
          <cell r="O60" t="str">
            <v>A2</v>
          </cell>
          <cell r="T60" t="str">
            <v>A5</v>
          </cell>
        </row>
        <row r="61">
          <cell r="D61" t="str">
            <v>A4</v>
          </cell>
          <cell r="I61" t="str">
            <v>A5</v>
          </cell>
          <cell r="O61" t="str">
            <v>A1</v>
          </cell>
          <cell r="T61" t="str">
            <v>A3</v>
          </cell>
        </row>
        <row r="65">
          <cell r="D65" t="str">
            <v>B1</v>
          </cell>
          <cell r="I65" t="str">
            <v>B2</v>
          </cell>
          <cell r="O65" t="str">
            <v>B1</v>
          </cell>
          <cell r="T65" t="str">
            <v>B4</v>
          </cell>
        </row>
        <row r="66">
          <cell r="D66" t="str">
            <v>B3</v>
          </cell>
          <cell r="I66" t="str">
            <v>B4</v>
          </cell>
          <cell r="O66" t="str">
            <v>B2</v>
          </cell>
          <cell r="T66" t="str">
            <v>B3</v>
          </cell>
        </row>
        <row r="67">
          <cell r="D67" t="str">
            <v>B1</v>
          </cell>
          <cell r="I67" t="str">
            <v>B3</v>
          </cell>
        </row>
        <row r="68">
          <cell r="D68" t="str">
            <v>B2</v>
          </cell>
          <cell r="I68" t="str">
            <v>B4</v>
          </cell>
        </row>
        <row r="72">
          <cell r="D72" t="str">
            <v>C1</v>
          </cell>
          <cell r="I72" t="str">
            <v>C2</v>
          </cell>
          <cell r="O72" t="str">
            <v>C1</v>
          </cell>
          <cell r="T72" t="str">
            <v>C4</v>
          </cell>
        </row>
        <row r="73">
          <cell r="D73" t="str">
            <v>C3</v>
          </cell>
          <cell r="I73" t="str">
            <v>C4</v>
          </cell>
          <cell r="O73" t="str">
            <v>C2</v>
          </cell>
          <cell r="T73" t="str">
            <v>C3</v>
          </cell>
        </row>
        <row r="74">
          <cell r="D74" t="str">
            <v>C1</v>
          </cell>
          <cell r="I74" t="str">
            <v>C3</v>
          </cell>
        </row>
        <row r="75">
          <cell r="D75" t="str">
            <v>C2</v>
          </cell>
          <cell r="I75" t="str">
            <v>C4</v>
          </cell>
        </row>
        <row r="90">
          <cell r="E90" t="str">
            <v>Ｂ２位</v>
          </cell>
          <cell r="M90" t="str">
            <v>Ａ１位</v>
          </cell>
        </row>
        <row r="91">
          <cell r="E91" t="str">
            <v>Ａ２位</v>
          </cell>
          <cell r="M91" t="str">
            <v>Ｃ２位</v>
          </cell>
        </row>
        <row r="92">
          <cell r="E92" t="str">
            <v>Ｂ２位</v>
          </cell>
          <cell r="M92" t="str">
            <v>Ｃ１位</v>
          </cell>
        </row>
        <row r="93">
          <cell r="E93" t="str">
            <v>Ａ２位</v>
          </cell>
          <cell r="M93" t="str">
            <v>Ｂ１位</v>
          </cell>
        </row>
        <row r="94">
          <cell r="E94" t="str">
            <v>Ａ１位</v>
          </cell>
          <cell r="M94" t="str">
            <v>Ｃ１位</v>
          </cell>
        </row>
        <row r="95">
          <cell r="E95" t="str">
            <v>Ｃ２位</v>
          </cell>
          <cell r="M95" t="str">
            <v>Ｂ１位</v>
          </cell>
        </row>
        <row r="101">
          <cell r="B101" t="str">
            <v>D1位</v>
          </cell>
          <cell r="L101" t="str">
            <v>E1位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10"/>
  <sheetViews>
    <sheetView showGridLines="0" tabSelected="1" view="pageBreakPreview" zoomScale="89" zoomScaleNormal="100" zoomScaleSheetLayoutView="89" workbookViewId="0">
      <selection activeCell="AD110" sqref="AD110"/>
    </sheetView>
  </sheetViews>
  <sheetFormatPr defaultRowHeight="14.25" x14ac:dyDescent="0.15"/>
  <cols>
    <col min="1" max="1" width="9" style="3" customWidth="1"/>
    <col min="2" max="5" width="4.625" style="3" customWidth="1"/>
    <col min="6" max="6" width="2.125" style="3" customWidth="1"/>
    <col min="7" max="7" width="1.625" style="3" customWidth="1"/>
    <col min="8" max="8" width="2.125" style="3" customWidth="1"/>
    <col min="9" max="16" width="4.625" style="3" customWidth="1"/>
    <col min="17" max="17" width="2.125" style="3" customWidth="1"/>
    <col min="18" max="18" width="1.625" style="3" customWidth="1"/>
    <col min="19" max="19" width="2.125" style="3" customWidth="1"/>
    <col min="20" max="28" width="4.625" style="3" customWidth="1"/>
    <col min="29" max="16384" width="9" style="3"/>
  </cols>
  <sheetData>
    <row r="1" spans="2:27" s="649" customFormat="1" ht="21.75" customHeight="1" x14ac:dyDescent="0.15">
      <c r="B1" s="646" t="s">
        <v>189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7"/>
      <c r="Z1" s="648"/>
    </row>
    <row r="2" spans="2:27" s="650" customFormat="1" ht="12" customHeight="1" x14ac:dyDescent="0.15"/>
    <row r="3" spans="2:27" s="650" customFormat="1" ht="17.100000000000001" customHeight="1" x14ac:dyDescent="0.15">
      <c r="C3" s="650" t="s">
        <v>57</v>
      </c>
    </row>
    <row r="4" spans="2:27" s="650" customFormat="1" ht="12" customHeight="1" x14ac:dyDescent="0.15"/>
    <row r="5" spans="2:27" s="650" customFormat="1" ht="17.100000000000001" customHeight="1" x14ac:dyDescent="0.15">
      <c r="C5" s="650" t="s">
        <v>56</v>
      </c>
    </row>
    <row r="6" spans="2:27" s="650" customFormat="1" ht="12" customHeight="1" x14ac:dyDescent="0.15"/>
    <row r="7" spans="2:27" s="650" customFormat="1" ht="17.100000000000001" customHeight="1" x14ac:dyDescent="0.15">
      <c r="C7" s="650" t="s">
        <v>0</v>
      </c>
    </row>
    <row r="8" spans="2:27" s="650" customFormat="1" ht="17.100000000000001" customHeight="1" x14ac:dyDescent="0.15">
      <c r="D8" s="651" t="s">
        <v>117</v>
      </c>
      <c r="E8" s="651"/>
      <c r="F8" s="651"/>
      <c r="G8" s="651"/>
      <c r="H8" s="651"/>
      <c r="I8" s="651"/>
      <c r="K8" s="650" t="s">
        <v>221</v>
      </c>
    </row>
    <row r="9" spans="2:27" s="650" customFormat="1" ht="17.100000000000001" customHeight="1" x14ac:dyDescent="0.15">
      <c r="D9" s="652"/>
      <c r="E9" s="652"/>
      <c r="F9" s="652"/>
      <c r="G9" s="652"/>
      <c r="H9" s="652"/>
      <c r="I9" s="652"/>
      <c r="K9" s="650" t="s">
        <v>147</v>
      </c>
    </row>
    <row r="10" spans="2:27" s="650" customFormat="1" ht="17.100000000000001" customHeight="1" x14ac:dyDescent="0.15">
      <c r="D10" s="651" t="s">
        <v>4</v>
      </c>
      <c r="E10" s="651"/>
      <c r="F10" s="651"/>
      <c r="G10" s="651"/>
      <c r="H10" s="651"/>
      <c r="I10" s="651"/>
      <c r="K10" s="650" t="s">
        <v>219</v>
      </c>
    </row>
    <row r="11" spans="2:27" s="650" customFormat="1" ht="17.100000000000001" customHeight="1" x14ac:dyDescent="0.15">
      <c r="D11" s="651" t="s">
        <v>118</v>
      </c>
      <c r="E11" s="651"/>
      <c r="F11" s="651"/>
      <c r="G11" s="651"/>
      <c r="H11" s="651"/>
      <c r="I11" s="651"/>
      <c r="K11" s="650" t="s">
        <v>220</v>
      </c>
    </row>
    <row r="12" spans="2:27" s="650" customFormat="1" ht="17.100000000000001" customHeight="1" x14ac:dyDescent="0.15">
      <c r="D12" s="651" t="s">
        <v>119</v>
      </c>
      <c r="E12" s="651"/>
      <c r="F12" s="651"/>
      <c r="G12" s="651"/>
      <c r="H12" s="651"/>
      <c r="I12" s="651"/>
      <c r="K12" s="653" t="s">
        <v>267</v>
      </c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</row>
    <row r="13" spans="2:27" s="650" customFormat="1" ht="17.100000000000001" customHeight="1" x14ac:dyDescent="0.15"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AA13" s="654"/>
    </row>
    <row r="14" spans="2:27" s="650" customFormat="1" ht="17.100000000000001" customHeight="1" x14ac:dyDescent="0.15">
      <c r="K14" s="653"/>
      <c r="L14" s="653"/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</row>
    <row r="15" spans="2:27" s="650" customFormat="1" ht="17.100000000000001" customHeight="1" x14ac:dyDescent="0.15">
      <c r="C15" s="650" t="s">
        <v>1</v>
      </c>
    </row>
    <row r="16" spans="2:27" s="650" customFormat="1" ht="17.100000000000001" customHeight="1" x14ac:dyDescent="0.15">
      <c r="C16" s="655" t="s">
        <v>120</v>
      </c>
      <c r="D16" s="655"/>
      <c r="E16" s="655"/>
      <c r="F16" s="655"/>
      <c r="H16" s="650" t="s">
        <v>222</v>
      </c>
    </row>
    <row r="17" spans="2:26" s="650" customFormat="1" ht="12" customHeight="1" x14ac:dyDescent="0.15">
      <c r="C17" s="652"/>
      <c r="D17" s="652"/>
      <c r="E17" s="652"/>
      <c r="F17" s="652"/>
    </row>
    <row r="18" spans="2:26" s="650" customFormat="1" ht="17.100000000000001" customHeight="1" x14ac:dyDescent="0.15">
      <c r="C18" s="651" t="s">
        <v>121</v>
      </c>
      <c r="D18" s="651"/>
      <c r="E18" s="651"/>
      <c r="F18" s="651"/>
      <c r="H18" s="650" t="s">
        <v>122</v>
      </c>
    </row>
    <row r="19" spans="2:26" s="656" customFormat="1" ht="24.95" customHeight="1" x14ac:dyDescent="0.15">
      <c r="C19" s="657"/>
      <c r="D19" s="657"/>
      <c r="E19" s="657"/>
      <c r="F19" s="657"/>
      <c r="H19" s="656" t="s">
        <v>144</v>
      </c>
    </row>
    <row r="20" spans="2:26" s="650" customFormat="1" ht="17.100000000000001" customHeight="1" x14ac:dyDescent="0.15">
      <c r="C20" s="651" t="s">
        <v>123</v>
      </c>
      <c r="D20" s="651"/>
      <c r="E20" s="651"/>
      <c r="F20" s="651"/>
    </row>
    <row r="21" spans="2:26" s="650" customFormat="1" ht="17.100000000000001" customHeight="1" x14ac:dyDescent="0.15">
      <c r="D21" s="651" t="s">
        <v>143</v>
      </c>
      <c r="E21" s="651"/>
      <c r="F21" s="651"/>
      <c r="G21" s="651"/>
      <c r="H21" s="651"/>
      <c r="I21" s="651"/>
      <c r="K21" s="650" t="s">
        <v>141</v>
      </c>
    </row>
    <row r="22" spans="2:26" s="650" customFormat="1" ht="17.100000000000001" customHeight="1" x14ac:dyDescent="0.15">
      <c r="D22" s="651" t="s">
        <v>4</v>
      </c>
      <c r="E22" s="651"/>
      <c r="F22" s="651"/>
      <c r="G22" s="651"/>
      <c r="H22" s="651"/>
      <c r="I22" s="651"/>
      <c r="K22" s="650" t="s">
        <v>140</v>
      </c>
    </row>
    <row r="23" spans="2:26" s="650" customFormat="1" ht="17.100000000000001" customHeight="1" x14ac:dyDescent="0.15">
      <c r="D23" s="651" t="s">
        <v>22</v>
      </c>
      <c r="E23" s="651"/>
      <c r="F23" s="651"/>
      <c r="G23" s="651"/>
      <c r="H23" s="651"/>
      <c r="I23" s="651"/>
      <c r="K23" s="650" t="s">
        <v>146</v>
      </c>
    </row>
    <row r="24" spans="2:26" s="650" customFormat="1" ht="12" customHeight="1" x14ac:dyDescent="0.15"/>
    <row r="25" spans="2:26" s="650" customFormat="1" ht="17.100000000000001" customHeight="1" x14ac:dyDescent="0.15">
      <c r="C25" s="651" t="s">
        <v>124</v>
      </c>
      <c r="D25" s="651"/>
      <c r="E25" s="651"/>
      <c r="F25" s="651"/>
      <c r="H25" s="650" t="s">
        <v>125</v>
      </c>
      <c r="Y25" s="658"/>
      <c r="Z25" s="658"/>
    </row>
    <row r="26" spans="2:26" s="650" customFormat="1" ht="17.100000000000001" customHeight="1" x14ac:dyDescent="0.15">
      <c r="B26" s="658"/>
      <c r="D26" s="659" t="s">
        <v>187</v>
      </c>
      <c r="E26" s="659"/>
      <c r="F26" s="659"/>
      <c r="G26" s="659"/>
      <c r="H26" s="659"/>
      <c r="I26" s="659"/>
      <c r="J26" s="659"/>
      <c r="K26" s="659"/>
      <c r="L26" s="659"/>
      <c r="M26" s="659"/>
      <c r="N26" s="659"/>
      <c r="O26" s="659"/>
      <c r="P26" s="659"/>
      <c r="Q26" s="659"/>
      <c r="R26" s="659"/>
      <c r="S26" s="659"/>
      <c r="T26" s="659"/>
      <c r="U26" s="659"/>
      <c r="V26" s="659"/>
      <c r="W26" s="659"/>
      <c r="X26" s="659"/>
      <c r="Y26" s="658"/>
      <c r="Z26" s="658"/>
    </row>
    <row r="27" spans="2:26" s="650" customFormat="1" ht="17.100000000000001" customHeight="1" x14ac:dyDescent="0.15">
      <c r="B27" s="658"/>
      <c r="C27" s="658"/>
      <c r="D27" s="659"/>
      <c r="E27" s="659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</row>
    <row r="28" spans="2:26" s="650" customFormat="1" ht="17.100000000000001" customHeight="1" x14ac:dyDescent="0.15">
      <c r="C28" s="658"/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S28" s="659"/>
      <c r="T28" s="659"/>
      <c r="U28" s="659"/>
      <c r="V28" s="659"/>
      <c r="W28" s="659"/>
      <c r="X28" s="659"/>
    </row>
    <row r="29" spans="2:26" s="650" customFormat="1" ht="17.100000000000001" customHeight="1" x14ac:dyDescent="0.15">
      <c r="C29" s="651" t="s">
        <v>126</v>
      </c>
      <c r="D29" s="651"/>
      <c r="E29" s="651"/>
      <c r="F29" s="651"/>
      <c r="I29" s="650" t="s">
        <v>127</v>
      </c>
    </row>
    <row r="30" spans="2:26" s="650" customFormat="1" ht="17.100000000000001" customHeight="1" x14ac:dyDescent="0.15">
      <c r="C30" s="652"/>
      <c r="D30" s="652"/>
      <c r="E30" s="652"/>
      <c r="F30" s="652"/>
      <c r="I30" s="650" t="s">
        <v>128</v>
      </c>
    </row>
    <row r="31" spans="2:26" s="650" customFormat="1" ht="17.100000000000001" customHeight="1" x14ac:dyDescent="0.15">
      <c r="C31" s="652"/>
      <c r="D31" s="652"/>
      <c r="E31" s="652"/>
      <c r="F31" s="652"/>
      <c r="I31" s="650" t="s">
        <v>225</v>
      </c>
    </row>
    <row r="32" spans="2:26" s="650" customFormat="1" ht="12" customHeight="1" x14ac:dyDescent="0.15">
      <c r="C32" s="652"/>
      <c r="D32" s="652"/>
      <c r="E32" s="652"/>
      <c r="F32" s="652"/>
    </row>
    <row r="33" spans="3:24" s="650" customFormat="1" ht="17.100000000000001" customHeight="1" x14ac:dyDescent="0.15">
      <c r="C33" s="651" t="s">
        <v>129</v>
      </c>
      <c r="D33" s="651"/>
      <c r="E33" s="651"/>
      <c r="F33" s="651"/>
      <c r="H33" s="650" t="s">
        <v>130</v>
      </c>
    </row>
    <row r="34" spans="3:24" s="650" customFormat="1" ht="12" customHeight="1" x14ac:dyDescent="0.15">
      <c r="C34" s="652"/>
      <c r="D34" s="652"/>
      <c r="E34" s="652"/>
      <c r="F34" s="652"/>
    </row>
    <row r="35" spans="3:24" s="650" customFormat="1" ht="17.100000000000001" customHeight="1" x14ac:dyDescent="0.15">
      <c r="C35" s="651" t="s">
        <v>131</v>
      </c>
      <c r="D35" s="651"/>
      <c r="E35" s="651"/>
      <c r="F35" s="651"/>
      <c r="H35" s="650" t="s">
        <v>223</v>
      </c>
    </row>
    <row r="36" spans="3:24" s="650" customFormat="1" ht="12" customHeight="1" x14ac:dyDescent="0.15">
      <c r="C36" s="652"/>
      <c r="D36" s="652"/>
      <c r="E36" s="652"/>
      <c r="F36" s="652"/>
    </row>
    <row r="37" spans="3:24" s="650" customFormat="1" ht="17.100000000000001" customHeight="1" x14ac:dyDescent="0.15">
      <c r="C37" s="651" t="s">
        <v>132</v>
      </c>
      <c r="D37" s="651"/>
      <c r="E37" s="651"/>
      <c r="F37" s="651"/>
      <c r="H37" s="650" t="s">
        <v>133</v>
      </c>
    </row>
    <row r="38" spans="3:24" s="650" customFormat="1" ht="12" customHeight="1" x14ac:dyDescent="0.15">
      <c r="C38" s="652"/>
      <c r="D38" s="652"/>
      <c r="E38" s="652"/>
      <c r="F38" s="652"/>
    </row>
    <row r="39" spans="3:24" s="650" customFormat="1" ht="17.100000000000001" customHeight="1" x14ac:dyDescent="0.15">
      <c r="C39" s="651" t="s">
        <v>134</v>
      </c>
      <c r="D39" s="651"/>
      <c r="E39" s="651"/>
      <c r="F39" s="651"/>
      <c r="H39" s="660" t="s">
        <v>185</v>
      </c>
      <c r="I39" s="660"/>
      <c r="J39" s="660"/>
      <c r="K39" s="660"/>
      <c r="L39" s="660"/>
      <c r="M39" s="660"/>
      <c r="N39" s="660"/>
      <c r="O39" s="660"/>
      <c r="P39" s="660"/>
      <c r="Q39" s="660"/>
      <c r="R39" s="660"/>
      <c r="S39" s="660"/>
      <c r="T39" s="660"/>
      <c r="U39" s="660"/>
      <c r="V39" s="660"/>
      <c r="W39" s="660"/>
      <c r="X39" s="660"/>
    </row>
    <row r="40" spans="3:24" s="650" customFormat="1" ht="17.100000000000001" customHeight="1" x14ac:dyDescent="0.15">
      <c r="C40" s="652"/>
      <c r="D40" s="652"/>
      <c r="E40" s="652"/>
      <c r="F40" s="652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</row>
    <row r="41" spans="3:24" s="650" customFormat="1" ht="17.100000000000001" customHeight="1" x14ac:dyDescent="0.15">
      <c r="C41" s="652"/>
      <c r="D41" s="652"/>
      <c r="E41" s="652"/>
      <c r="F41" s="652"/>
      <c r="H41" s="660"/>
      <c r="I41" s="660"/>
      <c r="J41" s="660"/>
      <c r="K41" s="660"/>
      <c r="L41" s="660"/>
      <c r="M41" s="660"/>
      <c r="N41" s="660"/>
      <c r="O41" s="660"/>
      <c r="P41" s="660"/>
      <c r="Q41" s="660"/>
      <c r="R41" s="660"/>
      <c r="S41" s="660"/>
      <c r="T41" s="660"/>
      <c r="U41" s="660"/>
      <c r="V41" s="660"/>
      <c r="W41" s="660"/>
      <c r="X41" s="660"/>
    </row>
    <row r="42" spans="3:24" s="650" customFormat="1" ht="17.100000000000001" customHeight="1" x14ac:dyDescent="0.15">
      <c r="C42" s="652"/>
      <c r="D42" s="652"/>
      <c r="E42" s="652"/>
      <c r="F42" s="652"/>
      <c r="H42" s="660"/>
      <c r="I42" s="660"/>
      <c r="J42" s="660"/>
      <c r="K42" s="660"/>
      <c r="L42" s="660"/>
      <c r="M42" s="660"/>
      <c r="N42" s="660"/>
      <c r="O42" s="660"/>
      <c r="P42" s="660"/>
      <c r="Q42" s="660"/>
      <c r="R42" s="660"/>
      <c r="S42" s="660"/>
      <c r="T42" s="660"/>
      <c r="U42" s="660"/>
      <c r="V42" s="660"/>
      <c r="W42" s="660"/>
      <c r="X42" s="660"/>
    </row>
    <row r="43" spans="3:24" s="650" customFormat="1" ht="17.100000000000001" customHeight="1" x14ac:dyDescent="0.15">
      <c r="C43" s="652"/>
      <c r="D43" s="652"/>
      <c r="E43" s="652"/>
      <c r="F43" s="652"/>
      <c r="H43" s="660"/>
      <c r="I43" s="660"/>
      <c r="J43" s="660"/>
      <c r="K43" s="660"/>
      <c r="L43" s="660"/>
      <c r="M43" s="660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60"/>
    </row>
    <row r="44" spans="3:24" s="650" customFormat="1" ht="17.100000000000001" customHeight="1" x14ac:dyDescent="0.15">
      <c r="C44" s="652"/>
      <c r="D44" s="652"/>
      <c r="E44" s="652"/>
      <c r="F44" s="652"/>
      <c r="H44" s="660"/>
      <c r="I44" s="660"/>
      <c r="J44" s="660"/>
      <c r="K44" s="660"/>
      <c r="L44" s="660"/>
      <c r="M44" s="660"/>
      <c r="N44" s="660"/>
      <c r="O44" s="660"/>
      <c r="P44" s="660"/>
      <c r="Q44" s="660"/>
      <c r="R44" s="660"/>
      <c r="S44" s="660"/>
      <c r="T44" s="660"/>
      <c r="U44" s="660"/>
      <c r="V44" s="660"/>
      <c r="W44" s="660"/>
      <c r="X44" s="660"/>
    </row>
    <row r="45" spans="3:24" s="650" customFormat="1" ht="24" customHeight="1" x14ac:dyDescent="0.15">
      <c r="C45" s="652"/>
      <c r="D45" s="652"/>
      <c r="E45" s="652"/>
      <c r="F45" s="652"/>
      <c r="H45" s="660"/>
      <c r="I45" s="660"/>
      <c r="J45" s="660"/>
      <c r="K45" s="660"/>
      <c r="L45" s="660"/>
      <c r="M45" s="660"/>
      <c r="N45" s="660"/>
      <c r="O45" s="660"/>
      <c r="P45" s="660"/>
      <c r="Q45" s="660"/>
      <c r="R45" s="660"/>
      <c r="S45" s="660"/>
      <c r="T45" s="660"/>
      <c r="U45" s="660"/>
      <c r="V45" s="660"/>
      <c r="W45" s="660"/>
      <c r="X45" s="660"/>
    </row>
    <row r="46" spans="3:24" s="650" customFormat="1" ht="17.100000000000001" customHeight="1" x14ac:dyDescent="0.15">
      <c r="C46" s="655" t="s">
        <v>135</v>
      </c>
      <c r="D46" s="655"/>
      <c r="E46" s="655"/>
      <c r="F46" s="655"/>
      <c r="H46" s="650" t="s">
        <v>136</v>
      </c>
    </row>
    <row r="47" spans="3:24" s="650" customFormat="1" ht="17.100000000000001" customHeight="1" x14ac:dyDescent="0.15">
      <c r="H47" s="650" t="s">
        <v>137</v>
      </c>
    </row>
    <row r="48" spans="3:24" s="650" customFormat="1" ht="17.100000000000001" customHeight="1" x14ac:dyDescent="0.15">
      <c r="H48" s="653" t="s">
        <v>172</v>
      </c>
      <c r="I48" s="661"/>
      <c r="J48" s="661"/>
      <c r="K48" s="661"/>
      <c r="L48" s="661"/>
      <c r="M48" s="661"/>
      <c r="N48" s="661"/>
      <c r="O48" s="661"/>
      <c r="P48" s="661"/>
      <c r="Q48" s="661"/>
      <c r="R48" s="661"/>
      <c r="S48" s="661"/>
      <c r="T48" s="661"/>
      <c r="U48" s="661"/>
      <c r="V48" s="661"/>
    </row>
    <row r="49" spans="3:22" s="650" customFormat="1" ht="17.100000000000001" customHeight="1" x14ac:dyDescent="0.15">
      <c r="H49" s="661"/>
      <c r="I49" s="661"/>
      <c r="J49" s="661"/>
      <c r="K49" s="661"/>
      <c r="L49" s="661"/>
      <c r="M49" s="661"/>
      <c r="N49" s="661"/>
      <c r="O49" s="661"/>
      <c r="P49" s="661"/>
      <c r="Q49" s="661"/>
      <c r="R49" s="661"/>
      <c r="S49" s="661"/>
      <c r="T49" s="661"/>
      <c r="U49" s="661"/>
      <c r="V49" s="661"/>
    </row>
    <row r="50" spans="3:22" s="650" customFormat="1" ht="17.100000000000001" customHeight="1" x14ac:dyDescent="0.15">
      <c r="C50" s="651" t="s">
        <v>138</v>
      </c>
      <c r="D50" s="651"/>
      <c r="E50" s="651"/>
      <c r="F50" s="651"/>
      <c r="H50" s="650" t="s">
        <v>224</v>
      </c>
    </row>
    <row r="51" spans="3:22" s="650" customFormat="1" ht="17.100000000000001" customHeight="1" x14ac:dyDescent="0.15">
      <c r="C51" s="652"/>
      <c r="D51" s="652"/>
      <c r="E51" s="652"/>
      <c r="F51" s="652"/>
    </row>
    <row r="52" spans="3:22" s="650" customFormat="1" ht="17.100000000000001" customHeight="1" x14ac:dyDescent="0.15">
      <c r="C52" s="651" t="s">
        <v>139</v>
      </c>
      <c r="D52" s="651"/>
      <c r="E52" s="651"/>
      <c r="F52" s="651"/>
      <c r="H52" s="650" t="s">
        <v>190</v>
      </c>
    </row>
    <row r="53" spans="3:22" s="650" customFormat="1" ht="17.100000000000001" customHeight="1" x14ac:dyDescent="0.15">
      <c r="C53" s="652"/>
      <c r="D53" s="652"/>
      <c r="E53" s="652"/>
      <c r="F53" s="652"/>
      <c r="H53" s="650" t="s">
        <v>180</v>
      </c>
    </row>
    <row r="54" spans="3:22" s="650" customFormat="1" ht="17.100000000000001" customHeight="1" x14ac:dyDescent="0.15">
      <c r="C54" s="652"/>
      <c r="D54" s="652"/>
      <c r="E54" s="652"/>
      <c r="F54" s="652"/>
    </row>
    <row r="55" spans="3:22" s="650" customFormat="1" ht="17.100000000000001" customHeight="1" x14ac:dyDescent="0.15">
      <c r="C55" s="662" t="s">
        <v>175</v>
      </c>
      <c r="D55" s="662"/>
      <c r="E55" s="662"/>
      <c r="F55" s="662"/>
      <c r="H55" s="650" t="s">
        <v>176</v>
      </c>
    </row>
    <row r="56" spans="3:22" s="650" customFormat="1" ht="17.100000000000001" customHeight="1" x14ac:dyDescent="0.15">
      <c r="C56" s="652"/>
      <c r="D56" s="652"/>
      <c r="E56" s="652"/>
      <c r="F56" s="652"/>
      <c r="H56" s="650" t="s">
        <v>177</v>
      </c>
    </row>
    <row r="57" spans="3:22" s="650" customFormat="1" ht="17.100000000000001" customHeight="1" x14ac:dyDescent="0.15">
      <c r="C57" s="652"/>
      <c r="D57" s="652"/>
      <c r="E57" s="652"/>
      <c r="F57" s="652"/>
      <c r="H57" s="650" t="s">
        <v>186</v>
      </c>
    </row>
    <row r="58" spans="3:22" s="650" customFormat="1" ht="17.100000000000001" customHeight="1" x14ac:dyDescent="0.15">
      <c r="C58" s="652"/>
      <c r="D58" s="652"/>
      <c r="E58" s="652"/>
      <c r="F58" s="652"/>
      <c r="H58" s="650" t="s">
        <v>178</v>
      </c>
    </row>
    <row r="59" spans="3:22" s="650" customFormat="1" ht="17.100000000000001" customHeight="1" x14ac:dyDescent="0.15">
      <c r="C59" s="652"/>
      <c r="D59" s="652"/>
      <c r="E59" s="652"/>
      <c r="F59" s="652"/>
      <c r="H59" s="650" t="s">
        <v>179</v>
      </c>
    </row>
    <row r="60" spans="3:22" s="650" customFormat="1" ht="17.100000000000001" customHeight="1" x14ac:dyDescent="0.15">
      <c r="C60" s="652"/>
      <c r="D60" s="652"/>
      <c r="E60" s="652"/>
      <c r="F60" s="652"/>
      <c r="H60" s="650" t="s">
        <v>181</v>
      </c>
    </row>
    <row r="61" spans="3:22" s="650" customFormat="1" ht="17.100000000000001" customHeight="1" x14ac:dyDescent="0.15">
      <c r="C61" s="652"/>
      <c r="D61" s="652"/>
      <c r="E61" s="652"/>
      <c r="F61" s="652"/>
      <c r="H61" s="650" t="s">
        <v>182</v>
      </c>
    </row>
    <row r="62" spans="3:22" s="650" customFormat="1" ht="17.100000000000001" customHeight="1" x14ac:dyDescent="0.15">
      <c r="C62" s="652"/>
      <c r="D62" s="652"/>
      <c r="E62" s="652"/>
      <c r="F62" s="652"/>
    </row>
    <row r="63" spans="3:22" s="650" customFormat="1" ht="17.100000000000001" customHeight="1" x14ac:dyDescent="0.15">
      <c r="C63" s="652"/>
      <c r="D63" s="652"/>
      <c r="E63" s="652"/>
      <c r="F63" s="652"/>
    </row>
    <row r="64" spans="3:22" s="650" customFormat="1" ht="17.100000000000001" customHeight="1" x14ac:dyDescent="0.15"/>
    <row r="65" spans="2:25" s="2" customFormat="1" ht="17.100000000000001" customHeight="1" x14ac:dyDescent="0.15">
      <c r="B65" s="2" t="s">
        <v>2</v>
      </c>
    </row>
    <row r="66" spans="2:25" s="2" customFormat="1" ht="17.100000000000001" customHeight="1" thickBot="1" x14ac:dyDescent="0.2">
      <c r="B66" s="2" t="s">
        <v>3</v>
      </c>
    </row>
    <row r="67" spans="2:25" s="2" customFormat="1" ht="24.95" customHeight="1" thickBot="1" x14ac:dyDescent="0.2">
      <c r="B67" s="437"/>
      <c r="C67" s="436"/>
      <c r="D67" s="437">
        <v>1</v>
      </c>
      <c r="E67" s="432"/>
      <c r="F67" s="432"/>
      <c r="G67" s="432"/>
      <c r="H67" s="438"/>
      <c r="I67" s="431">
        <v>2</v>
      </c>
      <c r="J67" s="432"/>
      <c r="K67" s="438"/>
      <c r="L67" s="431">
        <v>3</v>
      </c>
      <c r="M67" s="432"/>
      <c r="N67" s="432"/>
      <c r="O67" s="431">
        <v>4</v>
      </c>
      <c r="P67" s="432"/>
      <c r="Q67" s="432"/>
      <c r="R67" s="432"/>
      <c r="S67" s="432"/>
      <c r="T67" s="431">
        <v>5</v>
      </c>
      <c r="U67" s="432"/>
      <c r="V67" s="436"/>
    </row>
    <row r="68" spans="2:25" s="2" customFormat="1" ht="24.95" customHeight="1" x14ac:dyDescent="0.15">
      <c r="B68" s="428" t="s">
        <v>8</v>
      </c>
      <c r="C68" s="433"/>
      <c r="D68" s="428" t="s">
        <v>97</v>
      </c>
      <c r="E68" s="424"/>
      <c r="F68" s="424"/>
      <c r="G68" s="424"/>
      <c r="H68" s="425"/>
      <c r="I68" s="423" t="s">
        <v>91</v>
      </c>
      <c r="J68" s="424"/>
      <c r="K68" s="425"/>
      <c r="L68" s="423" t="s">
        <v>257</v>
      </c>
      <c r="M68" s="424"/>
      <c r="N68" s="425"/>
      <c r="O68" s="434" t="s">
        <v>260</v>
      </c>
      <c r="P68" s="435"/>
      <c r="Q68" s="435"/>
      <c r="R68" s="435"/>
      <c r="S68" s="435"/>
      <c r="T68" s="274"/>
      <c r="U68" s="275"/>
      <c r="V68" s="276"/>
    </row>
    <row r="69" spans="2:25" s="2" customFormat="1" ht="24.95" customHeight="1" x14ac:dyDescent="0.15">
      <c r="B69" s="426" t="s">
        <v>5</v>
      </c>
      <c r="C69" s="429"/>
      <c r="D69" s="426" t="s">
        <v>85</v>
      </c>
      <c r="E69" s="421"/>
      <c r="F69" s="421"/>
      <c r="G69" s="421"/>
      <c r="H69" s="422"/>
      <c r="I69" s="420" t="s">
        <v>89</v>
      </c>
      <c r="J69" s="421"/>
      <c r="K69" s="422"/>
      <c r="L69" s="420" t="s">
        <v>258</v>
      </c>
      <c r="M69" s="421"/>
      <c r="N69" s="422"/>
      <c r="O69" s="420" t="s">
        <v>116</v>
      </c>
      <c r="P69" s="421"/>
      <c r="Q69" s="421"/>
      <c r="R69" s="421"/>
      <c r="S69" s="421"/>
      <c r="T69" s="277"/>
      <c r="U69" s="278"/>
      <c r="V69" s="279"/>
    </row>
    <row r="70" spans="2:25" s="2" customFormat="1" ht="24.95" customHeight="1" thickBot="1" x14ac:dyDescent="0.2">
      <c r="B70" s="427" t="s">
        <v>9</v>
      </c>
      <c r="C70" s="430"/>
      <c r="D70" s="427" t="s">
        <v>255</v>
      </c>
      <c r="E70" s="418"/>
      <c r="F70" s="418"/>
      <c r="G70" s="418"/>
      <c r="H70" s="419"/>
      <c r="I70" s="417" t="s">
        <v>256</v>
      </c>
      <c r="J70" s="418"/>
      <c r="K70" s="419"/>
      <c r="L70" s="417" t="s">
        <v>259</v>
      </c>
      <c r="M70" s="418"/>
      <c r="N70" s="419"/>
      <c r="O70" s="417" t="s">
        <v>93</v>
      </c>
      <c r="P70" s="418"/>
      <c r="Q70" s="418"/>
      <c r="R70" s="418"/>
      <c r="S70" s="418"/>
      <c r="T70" s="280"/>
      <c r="U70" s="281"/>
      <c r="V70" s="282"/>
    </row>
    <row r="71" spans="2:25" s="2" customFormat="1" ht="17.100000000000001" customHeight="1" thickBot="1" x14ac:dyDescent="0.2"/>
    <row r="72" spans="2:25" s="2" customFormat="1" ht="20.100000000000001" customHeight="1" x14ac:dyDescent="0.15">
      <c r="B72" s="390"/>
      <c r="C72" s="391"/>
      <c r="D72" s="364" t="s">
        <v>261</v>
      </c>
      <c r="E72" s="365"/>
      <c r="F72" s="365"/>
      <c r="G72" s="365"/>
      <c r="H72" s="365"/>
      <c r="I72" s="365"/>
      <c r="J72" s="365"/>
      <c r="K72" s="365"/>
      <c r="L72" s="365"/>
      <c r="M72" s="365"/>
      <c r="N72" s="366"/>
      <c r="O72" s="364" t="s">
        <v>262</v>
      </c>
      <c r="P72" s="365"/>
      <c r="Q72" s="365"/>
      <c r="R72" s="365"/>
      <c r="S72" s="365"/>
      <c r="T72" s="365"/>
      <c r="U72" s="365"/>
      <c r="V72" s="365"/>
      <c r="W72" s="365"/>
      <c r="X72" s="365"/>
      <c r="Y72" s="366"/>
    </row>
    <row r="73" spans="2:25" s="2" customFormat="1" ht="20.100000000000001" customHeight="1" thickBot="1" x14ac:dyDescent="0.2">
      <c r="B73" s="392"/>
      <c r="C73" s="393"/>
      <c r="D73" s="383" t="s">
        <v>6</v>
      </c>
      <c r="E73" s="384"/>
      <c r="F73" s="384"/>
      <c r="G73" s="384"/>
      <c r="H73" s="384"/>
      <c r="I73" s="384"/>
      <c r="J73" s="384"/>
      <c r="K73" s="384" t="s">
        <v>7</v>
      </c>
      <c r="L73" s="384"/>
      <c r="M73" s="384"/>
      <c r="N73" s="385"/>
      <c r="O73" s="383" t="s">
        <v>6</v>
      </c>
      <c r="P73" s="384"/>
      <c r="Q73" s="384"/>
      <c r="R73" s="384"/>
      <c r="S73" s="384"/>
      <c r="T73" s="384"/>
      <c r="U73" s="384"/>
      <c r="V73" s="384" t="s">
        <v>7</v>
      </c>
      <c r="W73" s="384"/>
      <c r="X73" s="384"/>
      <c r="Y73" s="385"/>
    </row>
    <row r="74" spans="2:25" ht="26.1" customHeight="1" x14ac:dyDescent="0.15">
      <c r="B74" s="301">
        <v>0.375</v>
      </c>
      <c r="C74" s="302"/>
      <c r="D74" s="370" t="str">
        <f>D$68</f>
        <v>八中</v>
      </c>
      <c r="E74" s="371"/>
      <c r="F74" s="109"/>
      <c r="G74" s="98" t="s">
        <v>217</v>
      </c>
      <c r="H74" s="109"/>
      <c r="I74" s="371" t="str">
        <f>I$68</f>
        <v>五中</v>
      </c>
      <c r="J74" s="371"/>
      <c r="K74" s="372" t="str">
        <f>L$68</f>
        <v>三・七</v>
      </c>
      <c r="L74" s="373"/>
      <c r="M74" s="373" t="str">
        <f>O$68</f>
        <v>翔洋</v>
      </c>
      <c r="N74" s="374"/>
      <c r="O74" s="375" t="str">
        <f>L$68</f>
        <v>三・七</v>
      </c>
      <c r="P74" s="376"/>
      <c r="Q74" s="122"/>
      <c r="R74" s="100" t="s">
        <v>217</v>
      </c>
      <c r="S74" s="122"/>
      <c r="T74" s="376" t="str">
        <f>I$68</f>
        <v>五中</v>
      </c>
      <c r="U74" s="377"/>
      <c r="V74" s="378" t="str">
        <f>D$68</f>
        <v>八中</v>
      </c>
      <c r="W74" s="355"/>
      <c r="X74" s="355" t="str">
        <f>O$68</f>
        <v>翔洋</v>
      </c>
      <c r="Y74" s="356"/>
    </row>
    <row r="75" spans="2:25" ht="26.1" customHeight="1" x14ac:dyDescent="0.15">
      <c r="B75" s="379">
        <v>0.4201388888888889</v>
      </c>
      <c r="C75" s="380"/>
      <c r="D75" s="305" t="str">
        <f>L$68</f>
        <v>三・七</v>
      </c>
      <c r="E75" s="298"/>
      <c r="F75" s="108"/>
      <c r="G75" s="93" t="s">
        <v>217</v>
      </c>
      <c r="H75" s="108"/>
      <c r="I75" s="298" t="str">
        <f>O$68</f>
        <v>翔洋</v>
      </c>
      <c r="J75" s="298"/>
      <c r="K75" s="307" t="str">
        <f>D$68</f>
        <v>八中</v>
      </c>
      <c r="L75" s="283"/>
      <c r="M75" s="283" t="str">
        <f>I$68</f>
        <v>五中</v>
      </c>
      <c r="N75" s="284"/>
      <c r="O75" s="303" t="str">
        <f>D$68</f>
        <v>八中</v>
      </c>
      <c r="P75" s="304"/>
      <c r="Q75" s="121"/>
      <c r="R75" s="92" t="s">
        <v>217</v>
      </c>
      <c r="S75" s="121"/>
      <c r="T75" s="298" t="str">
        <f>O$68</f>
        <v>翔洋</v>
      </c>
      <c r="U75" s="298"/>
      <c r="V75" s="299" t="str">
        <f>I$68</f>
        <v>五中</v>
      </c>
      <c r="W75" s="300"/>
      <c r="X75" s="283" t="str">
        <f>L$68</f>
        <v>三・七</v>
      </c>
      <c r="Y75" s="284"/>
    </row>
    <row r="76" spans="2:25" ht="26.1" customHeight="1" x14ac:dyDescent="0.15">
      <c r="B76" s="301">
        <v>0.52083333333333337</v>
      </c>
      <c r="C76" s="302"/>
      <c r="D76" s="303" t="str">
        <f>I$68</f>
        <v>五中</v>
      </c>
      <c r="E76" s="304"/>
      <c r="F76" s="107"/>
      <c r="G76" s="92" t="s">
        <v>217</v>
      </c>
      <c r="H76" s="107"/>
      <c r="I76" s="304" t="str">
        <f>O$68</f>
        <v>翔洋</v>
      </c>
      <c r="J76" s="304"/>
      <c r="K76" s="299" t="str">
        <f>L$68</f>
        <v>三・七</v>
      </c>
      <c r="L76" s="300"/>
      <c r="M76" s="283" t="str">
        <f>D$68</f>
        <v>八中</v>
      </c>
      <c r="N76" s="283"/>
      <c r="O76" s="305"/>
      <c r="P76" s="298"/>
      <c r="Q76" s="120"/>
      <c r="R76" s="93" t="s">
        <v>217</v>
      </c>
      <c r="S76" s="120"/>
      <c r="T76" s="298"/>
      <c r="U76" s="306"/>
      <c r="V76" s="307"/>
      <c r="W76" s="283"/>
      <c r="X76" s="283"/>
      <c r="Y76" s="284"/>
    </row>
    <row r="77" spans="2:25" ht="26.1" customHeight="1" x14ac:dyDescent="0.15">
      <c r="B77" s="379">
        <v>0.56597222222222221</v>
      </c>
      <c r="C77" s="380"/>
      <c r="D77" s="305" t="str">
        <f>D$68</f>
        <v>八中</v>
      </c>
      <c r="E77" s="298"/>
      <c r="F77" s="108"/>
      <c r="G77" s="93" t="s">
        <v>217</v>
      </c>
      <c r="H77" s="108"/>
      <c r="I77" s="298" t="str">
        <f>L$68</f>
        <v>三・七</v>
      </c>
      <c r="J77" s="298"/>
      <c r="K77" s="307" t="str">
        <f>O$68</f>
        <v>翔洋</v>
      </c>
      <c r="L77" s="283"/>
      <c r="M77" s="283" t="str">
        <f>I$68</f>
        <v>五中</v>
      </c>
      <c r="N77" s="284"/>
      <c r="O77" s="305"/>
      <c r="P77" s="298"/>
      <c r="Q77" s="121"/>
      <c r="R77" s="92" t="s">
        <v>217</v>
      </c>
      <c r="S77" s="121"/>
      <c r="T77" s="298"/>
      <c r="U77" s="306"/>
      <c r="V77" s="307"/>
      <c r="W77" s="283"/>
      <c r="X77" s="283"/>
      <c r="Y77" s="284"/>
    </row>
    <row r="78" spans="2:25" ht="26.1" customHeight="1" thickBot="1" x14ac:dyDescent="0.2">
      <c r="B78" s="285"/>
      <c r="C78" s="286"/>
      <c r="D78" s="287"/>
      <c r="E78" s="288"/>
      <c r="F78" s="110"/>
      <c r="G78" s="94" t="s">
        <v>217</v>
      </c>
      <c r="H78" s="110"/>
      <c r="I78" s="288"/>
      <c r="J78" s="288"/>
      <c r="K78" s="289"/>
      <c r="L78" s="290"/>
      <c r="M78" s="290"/>
      <c r="N78" s="291"/>
      <c r="O78" s="292"/>
      <c r="P78" s="293"/>
      <c r="Q78" s="116"/>
      <c r="R78" s="101" t="s">
        <v>217</v>
      </c>
      <c r="S78" s="116"/>
      <c r="T78" s="293"/>
      <c r="U78" s="294"/>
      <c r="V78" s="295"/>
      <c r="W78" s="296"/>
      <c r="X78" s="296"/>
      <c r="Y78" s="297"/>
    </row>
    <row r="79" spans="2:25" s="2" customFormat="1" ht="17.100000000000001" customHeight="1" thickBot="1" x14ac:dyDescent="0.2">
      <c r="B79" s="95"/>
      <c r="C79" s="96"/>
      <c r="D79" s="97"/>
      <c r="E79" s="97"/>
      <c r="F79" s="97"/>
      <c r="G79" s="97"/>
      <c r="H79" s="97"/>
      <c r="I79" s="97"/>
      <c r="J79" s="97"/>
      <c r="K79" s="91"/>
      <c r="L79" s="91"/>
      <c r="M79" s="91"/>
      <c r="N79" s="91"/>
      <c r="O79" s="97"/>
      <c r="P79" s="97"/>
      <c r="Q79" s="97"/>
      <c r="R79" s="97"/>
      <c r="S79" s="97"/>
      <c r="T79" s="97"/>
      <c r="U79" s="97"/>
      <c r="V79" s="91"/>
      <c r="W79" s="91"/>
      <c r="X79" s="91"/>
      <c r="Y79" s="91"/>
    </row>
    <row r="80" spans="2:25" s="2" customFormat="1" ht="20.100000000000001" customHeight="1" x14ac:dyDescent="0.15">
      <c r="B80" s="390"/>
      <c r="C80" s="391"/>
      <c r="D80" s="364" t="s">
        <v>263</v>
      </c>
      <c r="E80" s="365"/>
      <c r="F80" s="365"/>
      <c r="G80" s="365"/>
      <c r="H80" s="365"/>
      <c r="I80" s="365"/>
      <c r="J80" s="365"/>
      <c r="K80" s="365"/>
      <c r="L80" s="365"/>
      <c r="M80" s="365"/>
      <c r="N80" s="366"/>
      <c r="O80" s="364" t="s">
        <v>264</v>
      </c>
      <c r="P80" s="365"/>
      <c r="Q80" s="365"/>
      <c r="R80" s="365"/>
      <c r="S80" s="365"/>
      <c r="T80" s="365"/>
      <c r="U80" s="365"/>
      <c r="V80" s="365"/>
      <c r="W80" s="365"/>
      <c r="X80" s="365"/>
      <c r="Y80" s="366"/>
    </row>
    <row r="81" spans="2:33" s="2" customFormat="1" ht="20.100000000000001" customHeight="1" thickBot="1" x14ac:dyDescent="0.2">
      <c r="B81" s="392"/>
      <c r="C81" s="393"/>
      <c r="D81" s="383" t="s">
        <v>6</v>
      </c>
      <c r="E81" s="384"/>
      <c r="F81" s="384"/>
      <c r="G81" s="384"/>
      <c r="H81" s="384"/>
      <c r="I81" s="384"/>
      <c r="J81" s="384"/>
      <c r="K81" s="384" t="s">
        <v>7</v>
      </c>
      <c r="L81" s="384"/>
      <c r="M81" s="384"/>
      <c r="N81" s="385"/>
      <c r="O81" s="383" t="s">
        <v>6</v>
      </c>
      <c r="P81" s="384"/>
      <c r="Q81" s="384"/>
      <c r="R81" s="384"/>
      <c r="S81" s="384"/>
      <c r="T81" s="384"/>
      <c r="U81" s="384"/>
      <c r="V81" s="394" t="s">
        <v>7</v>
      </c>
      <c r="W81" s="395"/>
      <c r="X81" s="395"/>
      <c r="Y81" s="396"/>
    </row>
    <row r="82" spans="2:33" ht="26.1" customHeight="1" x14ac:dyDescent="0.15">
      <c r="B82" s="301">
        <v>0.375</v>
      </c>
      <c r="C82" s="302"/>
      <c r="D82" s="370" t="str">
        <f>D$69</f>
        <v>二中</v>
      </c>
      <c r="E82" s="371"/>
      <c r="F82" s="109"/>
      <c r="G82" s="98" t="s">
        <v>217</v>
      </c>
      <c r="H82" s="109"/>
      <c r="I82" s="371" t="str">
        <f>I$69</f>
        <v>四中</v>
      </c>
      <c r="J82" s="371"/>
      <c r="K82" s="372" t="str">
        <f>L$69</f>
        <v>飯田</v>
      </c>
      <c r="L82" s="373"/>
      <c r="M82" s="373" t="str">
        <f>O$69</f>
        <v>由比・蒲原</v>
      </c>
      <c r="N82" s="374"/>
      <c r="O82" s="375" t="str">
        <f>L$69</f>
        <v>飯田</v>
      </c>
      <c r="P82" s="376"/>
      <c r="Q82" s="257"/>
      <c r="R82" s="100" t="s">
        <v>217</v>
      </c>
      <c r="S82" s="257"/>
      <c r="T82" s="376" t="str">
        <f>I$69</f>
        <v>四中</v>
      </c>
      <c r="U82" s="377"/>
      <c r="V82" s="378" t="str">
        <f>D$69</f>
        <v>二中</v>
      </c>
      <c r="W82" s="355"/>
      <c r="X82" s="355" t="str">
        <f>O$69</f>
        <v>由比・蒲原</v>
      </c>
      <c r="Y82" s="356"/>
    </row>
    <row r="83" spans="2:33" ht="26.1" customHeight="1" x14ac:dyDescent="0.15">
      <c r="B83" s="379">
        <v>0.4201388888888889</v>
      </c>
      <c r="C83" s="380"/>
      <c r="D83" s="305" t="str">
        <f>L$69</f>
        <v>飯田</v>
      </c>
      <c r="E83" s="298"/>
      <c r="F83" s="108"/>
      <c r="G83" s="93" t="s">
        <v>217</v>
      </c>
      <c r="H83" s="108"/>
      <c r="I83" s="298" t="str">
        <f>O$69</f>
        <v>由比・蒲原</v>
      </c>
      <c r="J83" s="298"/>
      <c r="K83" s="307" t="str">
        <f>D$69</f>
        <v>二中</v>
      </c>
      <c r="L83" s="283"/>
      <c r="M83" s="283" t="str">
        <f>I$69</f>
        <v>四中</v>
      </c>
      <c r="N83" s="284"/>
      <c r="O83" s="303" t="str">
        <f>D$69</f>
        <v>二中</v>
      </c>
      <c r="P83" s="304"/>
      <c r="Q83" s="256"/>
      <c r="R83" s="92" t="s">
        <v>217</v>
      </c>
      <c r="S83" s="256"/>
      <c r="T83" s="298" t="str">
        <f>O$69</f>
        <v>由比・蒲原</v>
      </c>
      <c r="U83" s="298"/>
      <c r="V83" s="299" t="str">
        <f>I$69</f>
        <v>四中</v>
      </c>
      <c r="W83" s="300"/>
      <c r="X83" s="283" t="str">
        <f>L$69</f>
        <v>飯田</v>
      </c>
      <c r="Y83" s="284"/>
    </row>
    <row r="84" spans="2:33" ht="26.1" customHeight="1" x14ac:dyDescent="0.15">
      <c r="B84" s="301">
        <v>0.52083333333333337</v>
      </c>
      <c r="C84" s="302"/>
      <c r="D84" s="303" t="str">
        <f>I$69</f>
        <v>四中</v>
      </c>
      <c r="E84" s="304"/>
      <c r="F84" s="107"/>
      <c r="G84" s="92" t="s">
        <v>217</v>
      </c>
      <c r="H84" s="107"/>
      <c r="I84" s="304" t="str">
        <f>O$69</f>
        <v>由比・蒲原</v>
      </c>
      <c r="J84" s="304"/>
      <c r="K84" s="299" t="str">
        <f>L$69</f>
        <v>飯田</v>
      </c>
      <c r="L84" s="300"/>
      <c r="M84" s="283" t="str">
        <f>D$69</f>
        <v>二中</v>
      </c>
      <c r="N84" s="283"/>
      <c r="O84" s="305"/>
      <c r="P84" s="298"/>
      <c r="Q84" s="255"/>
      <c r="R84" s="93" t="s">
        <v>217</v>
      </c>
      <c r="S84" s="255"/>
      <c r="T84" s="298"/>
      <c r="U84" s="306"/>
      <c r="V84" s="307"/>
      <c r="W84" s="283"/>
      <c r="X84" s="283"/>
      <c r="Y84" s="284"/>
    </row>
    <row r="85" spans="2:33" ht="26.1" customHeight="1" x14ac:dyDescent="0.15">
      <c r="B85" s="379">
        <v>0.56597222222222221</v>
      </c>
      <c r="C85" s="380"/>
      <c r="D85" s="305" t="str">
        <f>D$69</f>
        <v>二中</v>
      </c>
      <c r="E85" s="298"/>
      <c r="F85" s="108"/>
      <c r="G85" s="93" t="s">
        <v>217</v>
      </c>
      <c r="H85" s="108"/>
      <c r="I85" s="298" t="str">
        <f>L$69</f>
        <v>飯田</v>
      </c>
      <c r="J85" s="298"/>
      <c r="K85" s="307" t="str">
        <f>O$69</f>
        <v>由比・蒲原</v>
      </c>
      <c r="L85" s="283"/>
      <c r="M85" s="283" t="str">
        <f>I$69</f>
        <v>四中</v>
      </c>
      <c r="N85" s="284"/>
      <c r="O85" s="305"/>
      <c r="P85" s="298"/>
      <c r="Q85" s="256"/>
      <c r="R85" s="92" t="s">
        <v>217</v>
      </c>
      <c r="S85" s="256"/>
      <c r="T85" s="298"/>
      <c r="U85" s="306"/>
      <c r="V85" s="307"/>
      <c r="W85" s="283"/>
      <c r="X85" s="283"/>
      <c r="Y85" s="284"/>
    </row>
    <row r="86" spans="2:33" ht="26.1" customHeight="1" thickBot="1" x14ac:dyDescent="0.2">
      <c r="B86" s="285"/>
      <c r="C86" s="286"/>
      <c r="D86" s="292"/>
      <c r="E86" s="293"/>
      <c r="F86" s="110"/>
      <c r="G86" s="94" t="s">
        <v>184</v>
      </c>
      <c r="H86" s="110"/>
      <c r="I86" s="293"/>
      <c r="J86" s="294"/>
      <c r="K86" s="295"/>
      <c r="L86" s="296"/>
      <c r="M86" s="296"/>
      <c r="N86" s="297"/>
      <c r="O86" s="292"/>
      <c r="P86" s="293"/>
      <c r="Q86" s="119"/>
      <c r="R86" s="101" t="s">
        <v>183</v>
      </c>
      <c r="S86" s="119"/>
      <c r="T86" s="293"/>
      <c r="U86" s="294"/>
      <c r="V86" s="295"/>
      <c r="W86" s="296"/>
      <c r="X86" s="296"/>
      <c r="Y86" s="297"/>
    </row>
    <row r="87" spans="2:33" ht="17.100000000000001" customHeight="1" thickBot="1" x14ac:dyDescent="0.2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</row>
    <row r="88" spans="2:33" ht="20.100000000000001" customHeight="1" x14ac:dyDescent="0.15">
      <c r="B88" s="390"/>
      <c r="C88" s="391"/>
      <c r="D88" s="364" t="s">
        <v>265</v>
      </c>
      <c r="E88" s="365"/>
      <c r="F88" s="365"/>
      <c r="G88" s="365"/>
      <c r="H88" s="365"/>
      <c r="I88" s="365"/>
      <c r="J88" s="365"/>
      <c r="K88" s="365"/>
      <c r="L88" s="365"/>
      <c r="M88" s="365"/>
      <c r="N88" s="366"/>
      <c r="O88" s="364" t="s">
        <v>266</v>
      </c>
      <c r="P88" s="365"/>
      <c r="Q88" s="365"/>
      <c r="R88" s="365"/>
      <c r="S88" s="365"/>
      <c r="T88" s="365"/>
      <c r="U88" s="365"/>
      <c r="V88" s="365"/>
      <c r="W88" s="365"/>
      <c r="X88" s="365"/>
      <c r="Y88" s="366"/>
    </row>
    <row r="89" spans="2:33" ht="20.100000000000001" customHeight="1" thickBot="1" x14ac:dyDescent="0.2">
      <c r="B89" s="392"/>
      <c r="C89" s="393"/>
      <c r="D89" s="383" t="s">
        <v>6</v>
      </c>
      <c r="E89" s="384"/>
      <c r="F89" s="384"/>
      <c r="G89" s="384"/>
      <c r="H89" s="384"/>
      <c r="I89" s="384"/>
      <c r="J89" s="384"/>
      <c r="K89" s="384" t="s">
        <v>7</v>
      </c>
      <c r="L89" s="384"/>
      <c r="M89" s="384"/>
      <c r="N89" s="385"/>
      <c r="O89" s="383" t="s">
        <v>6</v>
      </c>
      <c r="P89" s="384"/>
      <c r="Q89" s="384"/>
      <c r="R89" s="384"/>
      <c r="S89" s="384"/>
      <c r="T89" s="384"/>
      <c r="U89" s="384"/>
      <c r="V89" s="394" t="s">
        <v>7</v>
      </c>
      <c r="W89" s="395"/>
      <c r="X89" s="395"/>
      <c r="Y89" s="396"/>
    </row>
    <row r="90" spans="2:33" ht="26.1" customHeight="1" x14ac:dyDescent="0.15">
      <c r="B90" s="301">
        <v>0.375</v>
      </c>
      <c r="C90" s="302"/>
      <c r="D90" s="388" t="str">
        <f>D$70</f>
        <v>興津・庵原</v>
      </c>
      <c r="E90" s="389"/>
      <c r="F90" s="258"/>
      <c r="G90" s="259" t="s">
        <v>227</v>
      </c>
      <c r="H90" s="258"/>
      <c r="I90" s="389" t="str">
        <f>I$70</f>
        <v>一中</v>
      </c>
      <c r="J90" s="389"/>
      <c r="K90" s="386" t="str">
        <f>L$70</f>
        <v>袖師</v>
      </c>
      <c r="L90" s="387"/>
      <c r="M90" s="387" t="str">
        <f>O$70</f>
        <v>六中</v>
      </c>
      <c r="N90" s="410"/>
      <c r="O90" s="416" t="str">
        <f>L$70</f>
        <v>袖師</v>
      </c>
      <c r="P90" s="411"/>
      <c r="Q90" s="260"/>
      <c r="R90" s="261" t="s">
        <v>227</v>
      </c>
      <c r="S90" s="260"/>
      <c r="T90" s="411" t="str">
        <f>I$70</f>
        <v>一中</v>
      </c>
      <c r="U90" s="412"/>
      <c r="V90" s="413" t="str">
        <f>D$70</f>
        <v>興津・庵原</v>
      </c>
      <c r="W90" s="414"/>
      <c r="X90" s="414" t="str">
        <f>O$70</f>
        <v>六中</v>
      </c>
      <c r="Y90" s="415"/>
    </row>
    <row r="91" spans="2:33" ht="26.1" customHeight="1" x14ac:dyDescent="0.15">
      <c r="B91" s="379">
        <v>0.4201388888888889</v>
      </c>
      <c r="C91" s="380"/>
      <c r="D91" s="357" t="str">
        <f>L$70</f>
        <v>袖師</v>
      </c>
      <c r="E91" s="358"/>
      <c r="F91" s="262"/>
      <c r="G91" s="263" t="s">
        <v>228</v>
      </c>
      <c r="H91" s="262"/>
      <c r="I91" s="358" t="str">
        <f>O$70</f>
        <v>六中</v>
      </c>
      <c r="J91" s="358"/>
      <c r="K91" s="360" t="str">
        <f>D$70</f>
        <v>興津・庵原</v>
      </c>
      <c r="L91" s="361"/>
      <c r="M91" s="361" t="str">
        <f>I$70</f>
        <v>一中</v>
      </c>
      <c r="N91" s="397"/>
      <c r="O91" s="398" t="str">
        <f>D$70</f>
        <v>興津・庵原</v>
      </c>
      <c r="P91" s="399"/>
      <c r="Q91" s="264"/>
      <c r="R91" s="265" t="s">
        <v>227</v>
      </c>
      <c r="S91" s="264"/>
      <c r="T91" s="358" t="str">
        <f>O$70</f>
        <v>六中</v>
      </c>
      <c r="U91" s="358"/>
      <c r="V91" s="400" t="str">
        <f>I$70</f>
        <v>一中</v>
      </c>
      <c r="W91" s="401"/>
      <c r="X91" s="361" t="str">
        <f>L$70</f>
        <v>袖師</v>
      </c>
      <c r="Y91" s="397"/>
    </row>
    <row r="92" spans="2:33" ht="26.1" customHeight="1" x14ac:dyDescent="0.15">
      <c r="B92" s="301">
        <v>0.52083333333333337</v>
      </c>
      <c r="C92" s="302"/>
      <c r="D92" s="398" t="str">
        <f>I$70</f>
        <v>一中</v>
      </c>
      <c r="E92" s="399"/>
      <c r="F92" s="266"/>
      <c r="G92" s="265" t="s">
        <v>217</v>
      </c>
      <c r="H92" s="266"/>
      <c r="I92" s="399" t="str">
        <f>O$70</f>
        <v>六中</v>
      </c>
      <c r="J92" s="399"/>
      <c r="K92" s="400" t="str">
        <f>L$70</f>
        <v>袖師</v>
      </c>
      <c r="L92" s="401"/>
      <c r="M92" s="361" t="str">
        <f>D$70</f>
        <v>興津・庵原</v>
      </c>
      <c r="N92" s="361"/>
      <c r="O92" s="357"/>
      <c r="P92" s="358"/>
      <c r="Q92" s="267"/>
      <c r="R92" s="263" t="s">
        <v>230</v>
      </c>
      <c r="S92" s="267"/>
      <c r="T92" s="358"/>
      <c r="U92" s="359"/>
      <c r="V92" s="360"/>
      <c r="W92" s="361"/>
      <c r="X92" s="361"/>
      <c r="Y92" s="397"/>
    </row>
    <row r="93" spans="2:33" ht="26.1" customHeight="1" x14ac:dyDescent="0.15">
      <c r="B93" s="379">
        <v>0.56597222222222221</v>
      </c>
      <c r="C93" s="380"/>
      <c r="D93" s="357" t="str">
        <f>D$70</f>
        <v>興津・庵原</v>
      </c>
      <c r="E93" s="358"/>
      <c r="F93" s="262"/>
      <c r="G93" s="263" t="s">
        <v>229</v>
      </c>
      <c r="H93" s="262"/>
      <c r="I93" s="358" t="str">
        <f>L$70</f>
        <v>袖師</v>
      </c>
      <c r="J93" s="358"/>
      <c r="K93" s="360" t="str">
        <f>O$70</f>
        <v>六中</v>
      </c>
      <c r="L93" s="361"/>
      <c r="M93" s="361" t="str">
        <f>I$70</f>
        <v>一中</v>
      </c>
      <c r="N93" s="397"/>
      <c r="O93" s="357"/>
      <c r="P93" s="358"/>
      <c r="Q93" s="267"/>
      <c r="R93" s="263" t="s">
        <v>230</v>
      </c>
      <c r="S93" s="267"/>
      <c r="T93" s="358"/>
      <c r="U93" s="359"/>
      <c r="V93" s="360"/>
      <c r="W93" s="361"/>
      <c r="X93" s="361"/>
      <c r="Y93" s="397"/>
    </row>
    <row r="94" spans="2:33" ht="26.1" customHeight="1" thickBot="1" x14ac:dyDescent="0.2">
      <c r="B94" s="285"/>
      <c r="C94" s="286"/>
      <c r="D94" s="406"/>
      <c r="E94" s="407"/>
      <c r="F94" s="268"/>
      <c r="G94" s="269" t="s">
        <v>11</v>
      </c>
      <c r="H94" s="268"/>
      <c r="I94" s="407"/>
      <c r="J94" s="407"/>
      <c r="K94" s="362"/>
      <c r="L94" s="363"/>
      <c r="M94" s="363"/>
      <c r="N94" s="409"/>
      <c r="O94" s="407"/>
      <c r="P94" s="407"/>
      <c r="Q94" s="270"/>
      <c r="R94" s="269" t="s">
        <v>11</v>
      </c>
      <c r="S94" s="270"/>
      <c r="T94" s="407"/>
      <c r="U94" s="408"/>
      <c r="V94" s="362"/>
      <c r="W94" s="363"/>
      <c r="X94" s="381"/>
      <c r="Y94" s="382"/>
    </row>
    <row r="95" spans="2:33" ht="17.100000000000001" customHeight="1" x14ac:dyDescent="0.15">
      <c r="S95" s="2"/>
    </row>
    <row r="96" spans="2:33" ht="24.95" customHeight="1" x14ac:dyDescent="0.15">
      <c r="C96" s="6" t="s">
        <v>12</v>
      </c>
      <c r="D96" s="336" t="s">
        <v>14</v>
      </c>
      <c r="E96" s="336"/>
      <c r="F96" s="12"/>
      <c r="G96" s="12"/>
      <c r="H96" s="405"/>
      <c r="I96" s="405"/>
      <c r="J96" s="405"/>
      <c r="K96" s="405" t="s">
        <v>15</v>
      </c>
      <c r="L96" s="405"/>
      <c r="M96" s="405"/>
      <c r="N96" s="405"/>
      <c r="O96" s="405"/>
      <c r="AA96" s="7"/>
      <c r="AB96" s="7"/>
      <c r="AC96" s="7"/>
      <c r="AD96" s="7"/>
      <c r="AE96" s="7"/>
      <c r="AF96" s="7"/>
      <c r="AG96" s="7"/>
    </row>
    <row r="97" spans="2:33" ht="24.95" customHeight="1" x14ac:dyDescent="0.15">
      <c r="C97" s="6" t="s">
        <v>13</v>
      </c>
      <c r="D97" s="336" t="s">
        <v>14</v>
      </c>
      <c r="E97" s="336"/>
      <c r="F97" s="12"/>
      <c r="G97" s="12"/>
      <c r="H97" s="405"/>
      <c r="I97" s="405"/>
      <c r="J97" s="405"/>
      <c r="K97" s="405" t="s">
        <v>15</v>
      </c>
      <c r="L97" s="405"/>
      <c r="M97" s="405"/>
      <c r="N97" s="405"/>
      <c r="O97" s="405"/>
      <c r="AA97" s="7"/>
      <c r="AB97" s="7"/>
      <c r="AC97" s="7"/>
    </row>
    <row r="98" spans="2:33" ht="24.95" customHeight="1" x14ac:dyDescent="0.15">
      <c r="C98" s="6" t="s">
        <v>10</v>
      </c>
      <c r="D98" s="336" t="s">
        <v>14</v>
      </c>
      <c r="E98" s="336"/>
      <c r="F98" s="12"/>
      <c r="G98" s="12"/>
      <c r="H98" s="405"/>
      <c r="I98" s="405"/>
      <c r="J98" s="405"/>
      <c r="K98" s="405" t="s">
        <v>15</v>
      </c>
      <c r="L98" s="405"/>
      <c r="M98" s="405"/>
      <c r="N98" s="405"/>
      <c r="O98" s="405"/>
      <c r="AA98" s="7"/>
      <c r="AB98" s="7"/>
      <c r="AC98" s="7"/>
    </row>
    <row r="99" spans="2:33" ht="32.25" customHeight="1" x14ac:dyDescent="0.15">
      <c r="AA99" s="7"/>
      <c r="AB99" s="7"/>
      <c r="AC99" s="7"/>
    </row>
    <row r="100" spans="2:33" ht="27.95" customHeight="1" thickBot="1" x14ac:dyDescent="0.2">
      <c r="B100" s="1" t="s">
        <v>4</v>
      </c>
      <c r="C100" s="7"/>
      <c r="D100" s="7"/>
      <c r="E100" s="634" t="s">
        <v>244</v>
      </c>
      <c r="F100" s="634"/>
      <c r="G100" s="634"/>
      <c r="H100" s="634"/>
      <c r="I100" s="634"/>
      <c r="J100" s="634"/>
      <c r="K100" s="634"/>
      <c r="L100" s="634"/>
      <c r="M100" s="634"/>
      <c r="N100" s="634"/>
      <c r="O100" s="634"/>
      <c r="P100" s="634"/>
      <c r="Q100" s="634"/>
      <c r="R100" s="634"/>
      <c r="S100" s="634"/>
      <c r="T100" s="634"/>
      <c r="U100" s="634"/>
      <c r="V100" s="634"/>
      <c r="W100" s="634"/>
      <c r="X100" s="634"/>
      <c r="Y100" s="634"/>
      <c r="AA100" s="7"/>
      <c r="AB100" s="7"/>
      <c r="AC100" s="7"/>
      <c r="AD100" s="7"/>
      <c r="AE100" s="7"/>
      <c r="AF100" s="7"/>
      <c r="AG100" s="7"/>
    </row>
    <row r="101" spans="2:33" ht="25.5" customHeight="1" thickBot="1" x14ac:dyDescent="0.2">
      <c r="B101" s="1"/>
      <c r="C101" s="7"/>
      <c r="D101" s="7"/>
      <c r="E101" s="634" t="s">
        <v>245</v>
      </c>
      <c r="F101" s="634"/>
      <c r="G101" s="634"/>
      <c r="H101" s="634"/>
      <c r="I101" s="634"/>
      <c r="J101" s="634"/>
      <c r="K101" s="634"/>
      <c r="L101" s="634"/>
      <c r="M101" s="634"/>
      <c r="N101" s="634"/>
      <c r="O101" s="634"/>
      <c r="P101" s="634"/>
      <c r="Q101" s="634"/>
      <c r="R101" s="634"/>
      <c r="S101" s="634"/>
      <c r="T101" s="634"/>
      <c r="U101" s="634"/>
      <c r="V101" s="634"/>
      <c r="W101" s="634"/>
      <c r="X101" s="634"/>
      <c r="Y101" s="634"/>
      <c r="AA101" s="7"/>
      <c r="AB101" s="7"/>
      <c r="AC101" s="7"/>
      <c r="AD101" s="18" t="s">
        <v>26</v>
      </c>
      <c r="AE101" s="19"/>
      <c r="AF101" s="19"/>
      <c r="AG101" s="20"/>
    </row>
    <row r="102" spans="2:33" ht="25.5" customHeight="1" thickBot="1" x14ac:dyDescent="0.2">
      <c r="B102" s="402"/>
      <c r="C102" s="403"/>
      <c r="D102" s="404"/>
      <c r="E102" s="354">
        <v>1</v>
      </c>
      <c r="F102" s="354"/>
      <c r="G102" s="354"/>
      <c r="H102" s="403"/>
      <c r="I102" s="403"/>
      <c r="J102" s="403"/>
      <c r="K102" s="403">
        <v>2</v>
      </c>
      <c r="L102" s="403"/>
      <c r="M102" s="403"/>
      <c r="N102" s="403"/>
      <c r="O102" s="403">
        <v>3</v>
      </c>
      <c r="P102" s="403"/>
      <c r="Q102" s="403"/>
      <c r="R102" s="403"/>
      <c r="S102" s="403"/>
      <c r="T102" s="404"/>
      <c r="U102" s="7"/>
      <c r="V102" s="7"/>
      <c r="W102" s="7"/>
      <c r="X102" s="7"/>
      <c r="Y102" s="7"/>
      <c r="AD102" s="21" t="s">
        <v>27</v>
      </c>
      <c r="AE102" s="22"/>
      <c r="AF102" s="22"/>
      <c r="AG102" s="23"/>
    </row>
    <row r="103" spans="2:33" ht="25.5" customHeight="1" thickBot="1" x14ac:dyDescent="0.2">
      <c r="B103" s="343" t="s">
        <v>16</v>
      </c>
      <c r="C103" s="344"/>
      <c r="D103" s="345"/>
      <c r="E103" s="565" t="s">
        <v>232</v>
      </c>
      <c r="F103" s="368"/>
      <c r="G103" s="368"/>
      <c r="H103" s="368"/>
      <c r="I103" s="368"/>
      <c r="J103" s="369"/>
      <c r="K103" s="367" t="s">
        <v>233</v>
      </c>
      <c r="L103" s="368"/>
      <c r="M103" s="368"/>
      <c r="N103" s="369"/>
      <c r="O103" s="367" t="s">
        <v>234</v>
      </c>
      <c r="P103" s="368"/>
      <c r="Q103" s="368"/>
      <c r="R103" s="368"/>
      <c r="S103" s="368"/>
      <c r="T103" s="567"/>
      <c r="U103" s="7"/>
      <c r="V103" s="7"/>
      <c r="W103" s="7"/>
      <c r="X103" s="7"/>
      <c r="Y103" s="7"/>
      <c r="AD103" s="24" t="s">
        <v>28</v>
      </c>
      <c r="AE103" s="25"/>
      <c r="AF103" s="25"/>
      <c r="AG103" s="26"/>
    </row>
    <row r="104" spans="2:33" ht="26.25" customHeight="1" thickBot="1" x14ac:dyDescent="0.2">
      <c r="B104" s="347" t="s">
        <v>17</v>
      </c>
      <c r="C104" s="348"/>
      <c r="D104" s="349"/>
      <c r="E104" s="566" t="s">
        <v>235</v>
      </c>
      <c r="F104" s="309"/>
      <c r="G104" s="309"/>
      <c r="H104" s="309"/>
      <c r="I104" s="309"/>
      <c r="J104" s="310"/>
      <c r="K104" s="308" t="s">
        <v>236</v>
      </c>
      <c r="L104" s="309"/>
      <c r="M104" s="309"/>
      <c r="N104" s="310"/>
      <c r="O104" s="308" t="s">
        <v>237</v>
      </c>
      <c r="P104" s="309"/>
      <c r="Q104" s="309"/>
      <c r="R104" s="309"/>
      <c r="S104" s="309"/>
      <c r="T104" s="564"/>
      <c r="U104" s="7"/>
      <c r="V104" s="7"/>
      <c r="W104" s="7"/>
      <c r="X104" s="7"/>
      <c r="Y104" s="7"/>
    </row>
    <row r="105" spans="2:33" ht="25.5" customHeight="1" thickBot="1" x14ac:dyDescent="0.35">
      <c r="B105" s="8"/>
      <c r="C105" s="8"/>
      <c r="D105" s="8"/>
      <c r="E105" s="8"/>
      <c r="F105" s="17"/>
      <c r="G105" s="1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2:33" ht="25.5" customHeight="1" thickBot="1" x14ac:dyDescent="0.2">
      <c r="B106" s="353" t="s">
        <v>18</v>
      </c>
      <c r="C106" s="350"/>
      <c r="D106" s="354"/>
      <c r="E106" s="350" t="s">
        <v>19</v>
      </c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1" t="s">
        <v>20</v>
      </c>
      <c r="Q106" s="350"/>
      <c r="R106" s="350"/>
      <c r="S106" s="350"/>
      <c r="T106" s="350"/>
      <c r="U106" s="352"/>
      <c r="V106" s="7"/>
      <c r="W106" s="7"/>
      <c r="X106" s="7"/>
      <c r="Y106" s="7"/>
    </row>
    <row r="107" spans="2:33" ht="25.5" customHeight="1" x14ac:dyDescent="0.15">
      <c r="B107" s="565" t="s">
        <v>241</v>
      </c>
      <c r="C107" s="368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567"/>
      <c r="V107" s="7"/>
      <c r="W107" s="7"/>
      <c r="X107" s="7"/>
      <c r="Y107" s="7"/>
    </row>
    <row r="108" spans="2:33" ht="25.5" customHeight="1" x14ac:dyDescent="0.15">
      <c r="B108" s="340" t="s">
        <v>21</v>
      </c>
      <c r="C108" s="341"/>
      <c r="D108" s="342"/>
      <c r="E108" s="638" t="str">
        <f>E103</f>
        <v>A１位</v>
      </c>
      <c r="F108" s="639"/>
      <c r="G108" s="639"/>
      <c r="H108" s="639"/>
      <c r="I108" s="639"/>
      <c r="J108" s="273"/>
      <c r="K108" s="273" t="s">
        <v>11</v>
      </c>
      <c r="L108" s="273"/>
      <c r="M108" s="639" t="str">
        <f>O103</f>
        <v>C２位</v>
      </c>
      <c r="N108" s="639"/>
      <c r="O108" s="346"/>
      <c r="P108" s="635" t="s">
        <v>238</v>
      </c>
      <c r="Q108" s="636"/>
      <c r="R108" s="636"/>
      <c r="S108" s="636"/>
      <c r="T108" s="636"/>
      <c r="U108" s="637"/>
      <c r="V108" s="7"/>
      <c r="W108" s="7"/>
      <c r="X108" s="7"/>
      <c r="Y108" s="7"/>
    </row>
    <row r="109" spans="2:33" ht="25.5" customHeight="1" x14ac:dyDescent="0.15">
      <c r="B109" s="339">
        <v>0.47916666666666669</v>
      </c>
      <c r="C109" s="333"/>
      <c r="D109" s="334"/>
      <c r="E109" s="332" t="s">
        <v>233</v>
      </c>
      <c r="F109" s="333"/>
      <c r="G109" s="333"/>
      <c r="H109" s="333"/>
      <c r="I109" s="333"/>
      <c r="J109" s="272"/>
      <c r="K109" s="272" t="s">
        <v>11</v>
      </c>
      <c r="L109" s="272"/>
      <c r="M109" s="333" t="s">
        <v>234</v>
      </c>
      <c r="N109" s="333"/>
      <c r="O109" s="334"/>
      <c r="P109" s="635" t="s">
        <v>239</v>
      </c>
      <c r="Q109" s="636"/>
      <c r="R109" s="636"/>
      <c r="S109" s="636"/>
      <c r="T109" s="636"/>
      <c r="U109" s="637"/>
      <c r="V109" s="7"/>
      <c r="W109" s="7"/>
      <c r="X109" s="7"/>
      <c r="Y109" s="7"/>
    </row>
    <row r="110" spans="2:33" ht="25.5" customHeight="1" x14ac:dyDescent="0.15">
      <c r="B110" s="339">
        <v>0.58333333333333337</v>
      </c>
      <c r="C110" s="333"/>
      <c r="D110" s="334"/>
      <c r="E110" s="332" t="s">
        <v>232</v>
      </c>
      <c r="F110" s="333"/>
      <c r="G110" s="333"/>
      <c r="H110" s="333"/>
      <c r="I110" s="333"/>
      <c r="J110" s="272"/>
      <c r="K110" s="272" t="s">
        <v>11</v>
      </c>
      <c r="L110" s="272"/>
      <c r="M110" s="333" t="s">
        <v>233</v>
      </c>
      <c r="N110" s="333"/>
      <c r="O110" s="334"/>
      <c r="P110" s="635" t="s">
        <v>240</v>
      </c>
      <c r="Q110" s="636"/>
      <c r="R110" s="636"/>
      <c r="S110" s="636"/>
      <c r="T110" s="636"/>
      <c r="U110" s="637"/>
      <c r="V110" s="7"/>
      <c r="W110" s="7"/>
      <c r="X110" s="7"/>
      <c r="Y110" s="7"/>
    </row>
    <row r="111" spans="2:33" ht="25.5" customHeight="1" x14ac:dyDescent="0.15">
      <c r="B111" s="339" t="s">
        <v>242</v>
      </c>
      <c r="C111" s="643"/>
      <c r="D111" s="643"/>
      <c r="E111" s="643"/>
      <c r="F111" s="643"/>
      <c r="G111" s="643"/>
      <c r="H111" s="643"/>
      <c r="I111" s="643"/>
      <c r="J111" s="644"/>
      <c r="K111" s="643"/>
      <c r="L111" s="644"/>
      <c r="M111" s="643"/>
      <c r="N111" s="643"/>
      <c r="O111" s="643"/>
      <c r="P111" s="643"/>
      <c r="Q111" s="643"/>
      <c r="R111" s="643"/>
      <c r="S111" s="643"/>
      <c r="T111" s="643"/>
      <c r="U111" s="645"/>
      <c r="V111" s="7"/>
      <c r="W111" s="7"/>
      <c r="X111" s="7"/>
      <c r="Y111" s="7"/>
    </row>
    <row r="112" spans="2:33" ht="26.25" customHeight="1" x14ac:dyDescent="0.15">
      <c r="B112" s="641" t="s">
        <v>21</v>
      </c>
      <c r="C112" s="642"/>
      <c r="D112" s="642"/>
      <c r="E112" s="642" t="str">
        <f>E104</f>
        <v>B１位</v>
      </c>
      <c r="F112" s="642"/>
      <c r="G112" s="642"/>
      <c r="H112" s="642"/>
      <c r="I112" s="332"/>
      <c r="J112" s="272"/>
      <c r="K112" s="272" t="s">
        <v>11</v>
      </c>
      <c r="L112" s="272"/>
      <c r="M112" s="334" t="str">
        <f>O104</f>
        <v>A２位</v>
      </c>
      <c r="N112" s="642"/>
      <c r="O112" s="642"/>
      <c r="P112" s="635" t="s">
        <v>243</v>
      </c>
      <c r="Q112" s="636"/>
      <c r="R112" s="636"/>
      <c r="S112" s="636"/>
      <c r="T112" s="636"/>
      <c r="U112" s="640"/>
      <c r="V112" s="7"/>
      <c r="W112" s="7"/>
      <c r="X112" s="7"/>
      <c r="Y112" s="7"/>
    </row>
    <row r="113" spans="2:25" ht="23.25" customHeight="1" x14ac:dyDescent="0.15">
      <c r="B113" s="641">
        <v>0.47916666666666669</v>
      </c>
      <c r="C113" s="642"/>
      <c r="D113" s="642"/>
      <c r="E113" s="642" t="s">
        <v>236</v>
      </c>
      <c r="F113" s="642"/>
      <c r="G113" s="642"/>
      <c r="H113" s="642"/>
      <c r="I113" s="332"/>
      <c r="J113" s="272"/>
      <c r="K113" s="272" t="s">
        <v>217</v>
      </c>
      <c r="L113" s="272"/>
      <c r="M113" s="334" t="s">
        <v>237</v>
      </c>
      <c r="N113" s="642"/>
      <c r="O113" s="642"/>
      <c r="P113" s="635" t="s">
        <v>246</v>
      </c>
      <c r="Q113" s="636"/>
      <c r="R113" s="636"/>
      <c r="S113" s="636"/>
      <c r="T113" s="636"/>
      <c r="U113" s="640"/>
      <c r="V113" s="7"/>
      <c r="W113" s="7"/>
      <c r="X113" s="7"/>
      <c r="Y113" s="7"/>
    </row>
    <row r="114" spans="2:25" ht="23.25" customHeight="1" x14ac:dyDescent="0.15">
      <c r="B114" s="641">
        <v>0.58333333333333337</v>
      </c>
      <c r="C114" s="642"/>
      <c r="D114" s="642"/>
      <c r="E114" s="642" t="s">
        <v>235</v>
      </c>
      <c r="F114" s="642"/>
      <c r="G114" s="642"/>
      <c r="H114" s="642"/>
      <c r="I114" s="332"/>
      <c r="J114" s="273"/>
      <c r="K114" s="272" t="s">
        <v>217</v>
      </c>
      <c r="L114" s="273"/>
      <c r="M114" s="334" t="s">
        <v>236</v>
      </c>
      <c r="N114" s="642"/>
      <c r="O114" s="642"/>
      <c r="P114" s="635" t="s">
        <v>247</v>
      </c>
      <c r="Q114" s="636"/>
      <c r="R114" s="636"/>
      <c r="S114" s="636"/>
      <c r="T114" s="636"/>
      <c r="U114" s="640"/>
      <c r="V114" s="7"/>
      <c r="W114" s="7"/>
      <c r="X114" s="7"/>
      <c r="Y114" s="7"/>
    </row>
    <row r="115" spans="2:25" ht="15" customHeight="1" x14ac:dyDescent="0.15">
      <c r="B115" s="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2:25" ht="23.1" customHeight="1" x14ac:dyDescent="0.15">
      <c r="B116" s="10" t="s">
        <v>270</v>
      </c>
      <c r="C116" s="9"/>
      <c r="D116" s="9"/>
      <c r="F116" s="10" t="s">
        <v>271</v>
      </c>
      <c r="H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2:25" ht="15" customHeight="1" x14ac:dyDescent="0.15">
      <c r="L117" s="338"/>
      <c r="M117" s="338"/>
    </row>
    <row r="118" spans="2:25" ht="9.9499999999999993" customHeight="1" x14ac:dyDescent="0.15">
      <c r="L118" s="11"/>
    </row>
    <row r="119" spans="2:25" ht="9.9499999999999993" customHeight="1" thickBot="1" x14ac:dyDescent="0.2">
      <c r="F119" s="5"/>
      <c r="G119" s="5"/>
      <c r="H119" s="5"/>
      <c r="I119" s="5"/>
      <c r="J119" s="5"/>
      <c r="K119" s="5"/>
      <c r="L119" s="112"/>
      <c r="M119" s="5"/>
      <c r="N119" s="5"/>
      <c r="O119" s="5"/>
      <c r="P119" s="5"/>
      <c r="Q119" s="5"/>
      <c r="R119" s="5"/>
      <c r="S119" s="5"/>
    </row>
    <row r="120" spans="2:25" s="102" customFormat="1" ht="30.95" customHeight="1" x14ac:dyDescent="0.15">
      <c r="E120" s="113"/>
      <c r="F120" s="111"/>
      <c r="G120" s="111"/>
      <c r="H120" s="111"/>
      <c r="I120" s="111"/>
      <c r="J120" s="323"/>
      <c r="K120" s="323"/>
      <c r="L120" s="323" t="s">
        <v>40</v>
      </c>
      <c r="M120" s="324"/>
      <c r="N120" s="324"/>
      <c r="O120" s="324"/>
      <c r="P120" s="105"/>
      <c r="Q120" s="105"/>
      <c r="R120" s="105"/>
      <c r="S120" s="114"/>
      <c r="T120" s="104"/>
    </row>
    <row r="121" spans="2:25" ht="17.100000000000001" customHeight="1" x14ac:dyDescent="0.15">
      <c r="E121" s="11"/>
      <c r="F121" s="4"/>
      <c r="G121" s="4"/>
      <c r="I121" s="13"/>
      <c r="J121" s="13"/>
      <c r="K121" s="325">
        <v>0.54166666666666663</v>
      </c>
      <c r="L121" s="325"/>
      <c r="M121" s="325"/>
      <c r="N121" s="325"/>
      <c r="O121" s="13"/>
      <c r="P121" s="13"/>
      <c r="Q121" s="13"/>
      <c r="R121" s="13"/>
      <c r="S121" s="15"/>
      <c r="T121" s="4"/>
    </row>
    <row r="122" spans="2:25" ht="17.100000000000001" customHeight="1" thickBot="1" x14ac:dyDescent="0.2">
      <c r="C122" s="5"/>
      <c r="D122" s="5"/>
      <c r="E122" s="112"/>
      <c r="F122" s="5"/>
      <c r="G122" s="5"/>
      <c r="H122" s="326" t="s">
        <v>248</v>
      </c>
      <c r="I122" s="326"/>
      <c r="J122" s="326"/>
      <c r="K122" s="326"/>
      <c r="L122" s="326"/>
      <c r="M122" s="326"/>
      <c r="N122" s="326"/>
      <c r="O122" s="326"/>
      <c r="P122" s="326"/>
      <c r="Q122" s="326"/>
      <c r="R122" s="326"/>
      <c r="S122" s="337"/>
      <c r="T122" s="115"/>
      <c r="U122" s="5"/>
      <c r="V122" s="5"/>
    </row>
    <row r="123" spans="2:25" s="102" customFormat="1" ht="30.95" customHeight="1" x14ac:dyDescent="0.15">
      <c r="B123" s="103"/>
      <c r="C123" s="323"/>
      <c r="D123" s="323"/>
      <c r="E123" s="323" t="s">
        <v>40</v>
      </c>
      <c r="F123" s="324"/>
      <c r="G123" s="324"/>
      <c r="H123" s="324"/>
      <c r="I123" s="324"/>
      <c r="J123" s="335"/>
      <c r="K123" s="104"/>
      <c r="L123" s="104"/>
      <c r="M123" s="104"/>
      <c r="N123" s="103"/>
      <c r="O123" s="330"/>
      <c r="P123" s="324"/>
      <c r="Q123" s="324"/>
      <c r="R123" s="324" t="s">
        <v>40</v>
      </c>
      <c r="S123" s="324"/>
      <c r="T123" s="323"/>
      <c r="U123" s="323"/>
      <c r="V123" s="329"/>
    </row>
    <row r="124" spans="2:25" ht="17.100000000000001" customHeight="1" x14ac:dyDescent="0.15">
      <c r="B124" s="11"/>
      <c r="D124" s="325">
        <v>0.375</v>
      </c>
      <c r="E124" s="325"/>
      <c r="F124" s="325"/>
      <c r="G124" s="325"/>
      <c r="H124" s="325"/>
      <c r="I124" s="325"/>
      <c r="J124" s="15"/>
      <c r="K124" s="4"/>
      <c r="L124" s="4"/>
      <c r="M124" s="4"/>
      <c r="N124" s="11"/>
      <c r="O124" s="4"/>
      <c r="P124" s="325">
        <v>0.4236111111111111</v>
      </c>
      <c r="Q124" s="325"/>
      <c r="R124" s="325"/>
      <c r="S124" s="325"/>
      <c r="T124" s="325"/>
      <c r="U124" s="325"/>
      <c r="V124" s="15"/>
    </row>
    <row r="125" spans="2:25" ht="17.100000000000001" customHeight="1" x14ac:dyDescent="0.15">
      <c r="B125" s="11"/>
      <c r="D125" s="326" t="s">
        <v>231</v>
      </c>
      <c r="E125" s="331" t="s">
        <v>249</v>
      </c>
      <c r="F125" s="331"/>
      <c r="G125" s="331"/>
      <c r="H125" s="331"/>
      <c r="I125" s="327"/>
      <c r="J125" s="328"/>
      <c r="K125" s="4"/>
      <c r="L125" s="4"/>
      <c r="M125" s="4"/>
      <c r="N125" s="11"/>
      <c r="O125" s="271"/>
      <c r="P125" s="326" t="s">
        <v>231</v>
      </c>
      <c r="Q125" s="331" t="s">
        <v>250</v>
      </c>
      <c r="R125" s="331"/>
      <c r="S125" s="331"/>
      <c r="T125" s="331"/>
      <c r="U125" s="327"/>
      <c r="V125" s="328"/>
    </row>
    <row r="126" spans="2:25" ht="14.1" customHeight="1" x14ac:dyDescent="0.15">
      <c r="B126" s="321" t="s">
        <v>251</v>
      </c>
      <c r="C126" s="322"/>
      <c r="D126" s="326"/>
      <c r="E126" s="331"/>
      <c r="F126" s="331"/>
      <c r="G126" s="331"/>
      <c r="H126" s="331"/>
      <c r="I126" s="14"/>
      <c r="J126" s="321" t="s">
        <v>252</v>
      </c>
      <c r="K126" s="322"/>
      <c r="L126" s="14"/>
      <c r="M126" s="14"/>
      <c r="N126" s="321" t="s">
        <v>253</v>
      </c>
      <c r="O126" s="322"/>
      <c r="P126" s="326"/>
      <c r="Q126" s="331"/>
      <c r="R126" s="331"/>
      <c r="S126" s="331"/>
      <c r="T126" s="331"/>
      <c r="U126" s="14"/>
      <c r="V126" s="321" t="s">
        <v>254</v>
      </c>
      <c r="W126" s="322"/>
    </row>
    <row r="127" spans="2:25" ht="14.1" customHeight="1" x14ac:dyDescent="0.15">
      <c r="B127" s="322"/>
      <c r="C127" s="322"/>
      <c r="D127" s="14"/>
      <c r="E127" s="14"/>
      <c r="F127" s="14"/>
      <c r="G127" s="14"/>
      <c r="H127" s="14"/>
      <c r="I127" s="14"/>
      <c r="J127" s="322"/>
      <c r="K127" s="322"/>
      <c r="L127" s="14"/>
      <c r="M127" s="14"/>
      <c r="N127" s="322"/>
      <c r="O127" s="322"/>
      <c r="P127" s="14"/>
      <c r="Q127" s="14"/>
      <c r="R127" s="14"/>
      <c r="S127" s="14"/>
      <c r="T127" s="14"/>
      <c r="U127" s="14"/>
      <c r="V127" s="322"/>
      <c r="W127" s="322"/>
    </row>
    <row r="128" spans="2:25" ht="14.1" customHeight="1" x14ac:dyDescent="0.15">
      <c r="B128" s="322"/>
      <c r="C128" s="322"/>
      <c r="D128" s="14"/>
      <c r="E128" s="14"/>
      <c r="F128" s="14"/>
      <c r="G128" s="14"/>
      <c r="H128" s="14"/>
      <c r="I128" s="14"/>
      <c r="J128" s="322"/>
      <c r="K128" s="322"/>
      <c r="L128" s="14"/>
      <c r="M128" s="14"/>
      <c r="N128" s="322"/>
      <c r="O128" s="322"/>
      <c r="P128" s="14"/>
      <c r="Q128" s="14"/>
      <c r="R128" s="14"/>
      <c r="S128" s="14"/>
      <c r="T128" s="14"/>
      <c r="U128" s="14"/>
      <c r="V128" s="322"/>
      <c r="W128" s="322"/>
    </row>
    <row r="129" spans="2:24" ht="16.5" customHeight="1" x14ac:dyDescent="0.15">
      <c r="B129" s="322"/>
      <c r="C129" s="322"/>
      <c r="D129" s="14"/>
      <c r="E129" s="14"/>
      <c r="F129" s="14"/>
      <c r="G129" s="14"/>
      <c r="H129" s="14"/>
      <c r="I129" s="14"/>
      <c r="J129" s="322"/>
      <c r="K129" s="322"/>
      <c r="L129" s="14"/>
      <c r="M129" s="14"/>
      <c r="N129" s="322"/>
      <c r="O129" s="322"/>
      <c r="P129" s="14"/>
      <c r="Q129" s="14"/>
      <c r="R129" s="14"/>
      <c r="S129" s="14"/>
      <c r="T129" s="14"/>
      <c r="U129" s="14"/>
      <c r="V129" s="322"/>
      <c r="W129" s="322"/>
    </row>
    <row r="130" spans="2:24" ht="17.100000000000001" customHeight="1" x14ac:dyDescent="0.15">
      <c r="E130" s="4"/>
      <c r="F130" s="4"/>
      <c r="G130" s="4"/>
      <c r="H130" s="13"/>
      <c r="I130" s="13"/>
      <c r="J130" s="13"/>
      <c r="K130" s="325"/>
      <c r="L130" s="325"/>
      <c r="M130" s="325"/>
      <c r="N130" s="325"/>
      <c r="O130" s="4"/>
      <c r="P130" s="4"/>
      <c r="Q130" s="4"/>
      <c r="R130" s="4"/>
      <c r="S130" s="4"/>
    </row>
    <row r="131" spans="2:24" ht="17.100000000000001" customHeight="1" x14ac:dyDescent="0.15">
      <c r="L131" s="439"/>
      <c r="M131" s="439"/>
    </row>
    <row r="132" spans="2:24" ht="17.100000000000001" customHeight="1" x14ac:dyDescent="0.15">
      <c r="B132" s="311" t="s">
        <v>23</v>
      </c>
      <c r="C132" s="311"/>
      <c r="D132" s="311"/>
      <c r="E132" s="311"/>
      <c r="F132" s="311"/>
      <c r="G132" s="311"/>
      <c r="H132" s="311"/>
      <c r="I132" s="14"/>
      <c r="J132" s="311" t="s">
        <v>24</v>
      </c>
      <c r="K132" s="311"/>
      <c r="L132" s="311"/>
      <c r="M132" s="311"/>
      <c r="N132" s="311"/>
      <c r="O132" s="14"/>
      <c r="P132" s="311" t="s">
        <v>25</v>
      </c>
      <c r="Q132" s="311"/>
      <c r="R132" s="311"/>
      <c r="S132" s="311"/>
      <c r="T132" s="311"/>
      <c r="U132" s="311"/>
      <c r="V132" s="311"/>
    </row>
    <row r="133" spans="2:24" ht="17.100000000000001" customHeight="1" x14ac:dyDescent="0.15">
      <c r="B133" s="311"/>
      <c r="C133" s="311"/>
      <c r="D133" s="311"/>
      <c r="E133" s="311"/>
      <c r="F133" s="311"/>
      <c r="G133" s="311"/>
      <c r="H133" s="311"/>
      <c r="I133" s="14"/>
      <c r="J133" s="311"/>
      <c r="K133" s="311"/>
      <c r="L133" s="311"/>
      <c r="M133" s="311"/>
      <c r="N133" s="311"/>
      <c r="O133" s="14"/>
      <c r="P133" s="311"/>
      <c r="Q133" s="311"/>
      <c r="R133" s="311"/>
      <c r="S133" s="311"/>
      <c r="T133" s="311"/>
      <c r="U133" s="311"/>
      <c r="V133" s="311"/>
    </row>
    <row r="134" spans="2:24" ht="17.100000000000001" customHeight="1" x14ac:dyDescent="0.15">
      <c r="P134" s="311" t="s">
        <v>25</v>
      </c>
      <c r="Q134" s="311"/>
      <c r="R134" s="311"/>
      <c r="S134" s="311"/>
      <c r="T134" s="311"/>
      <c r="U134" s="311"/>
      <c r="V134" s="311"/>
    </row>
    <row r="135" spans="2:24" ht="17.100000000000001" customHeight="1" x14ac:dyDescent="0.15">
      <c r="P135" s="311"/>
      <c r="Q135" s="311"/>
      <c r="R135" s="311"/>
      <c r="S135" s="311"/>
      <c r="T135" s="311"/>
      <c r="U135" s="311"/>
      <c r="V135" s="311"/>
    </row>
    <row r="136" spans="2:24" ht="17.100000000000001" customHeight="1" x14ac:dyDescent="0.15">
      <c r="B136" s="3" t="s">
        <v>142</v>
      </c>
      <c r="E136" s="3" t="s">
        <v>173</v>
      </c>
    </row>
    <row r="137" spans="2:24" ht="17.100000000000001" customHeight="1" x14ac:dyDescent="0.15">
      <c r="E137" s="3" t="s">
        <v>174</v>
      </c>
    </row>
    <row r="138" spans="2:24" ht="17.100000000000001" customHeight="1" x14ac:dyDescent="0.15">
      <c r="E138" s="3" t="s">
        <v>218</v>
      </c>
    </row>
    <row r="139" spans="2:24" ht="17.100000000000001" customHeight="1" x14ac:dyDescent="0.15">
      <c r="E139" s="3" t="s">
        <v>188</v>
      </c>
    </row>
    <row r="140" spans="2:24" ht="17.100000000000001" customHeight="1" x14ac:dyDescent="0.15">
      <c r="E140" s="3" t="s">
        <v>145</v>
      </c>
    </row>
    <row r="141" spans="2:24" ht="17.100000000000001" customHeight="1" x14ac:dyDescent="0.15"/>
    <row r="142" spans="2:24" ht="17.100000000000001" customHeight="1" thickBot="1" x14ac:dyDescent="0.2"/>
    <row r="143" spans="2:24" ht="17.100000000000001" customHeight="1" x14ac:dyDescent="0.15">
      <c r="E143" s="4"/>
      <c r="F143" s="4"/>
      <c r="G143" s="4"/>
      <c r="J143" s="312" t="s">
        <v>226</v>
      </c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4"/>
    </row>
    <row r="144" spans="2:24" ht="17.100000000000001" customHeight="1" x14ac:dyDescent="0.15">
      <c r="I144" s="16"/>
      <c r="J144" s="315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7"/>
    </row>
    <row r="145" spans="9:24" ht="17.100000000000001" customHeight="1" x14ac:dyDescent="0.15">
      <c r="I145" s="16"/>
      <c r="J145" s="315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7"/>
    </row>
    <row r="146" spans="9:24" ht="17.100000000000001" customHeight="1" x14ac:dyDescent="0.15">
      <c r="I146" s="16"/>
      <c r="J146" s="315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7"/>
    </row>
    <row r="147" spans="9:24" ht="17.100000000000001" customHeight="1" x14ac:dyDescent="0.15">
      <c r="I147" s="16"/>
      <c r="J147" s="315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7"/>
    </row>
    <row r="148" spans="9:24" ht="17.100000000000001" customHeight="1" x14ac:dyDescent="0.15">
      <c r="I148" s="16"/>
      <c r="J148" s="315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7"/>
    </row>
    <row r="149" spans="9:24" ht="17.100000000000001" customHeight="1" thickBot="1" x14ac:dyDescent="0.2">
      <c r="I149" s="16"/>
      <c r="J149" s="318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20"/>
    </row>
    <row r="150" spans="9:24" ht="17.100000000000001" customHeight="1" x14ac:dyDescent="0.15"/>
    <row r="151" spans="9:24" ht="17.100000000000001" customHeight="1" x14ac:dyDescent="0.15"/>
    <row r="152" spans="9:24" ht="17.100000000000001" customHeight="1" x14ac:dyDescent="0.15"/>
    <row r="153" spans="9:24" ht="17.100000000000001" customHeight="1" x14ac:dyDescent="0.15"/>
    <row r="154" spans="9:24" ht="17.100000000000001" customHeight="1" x14ac:dyDescent="0.15"/>
    <row r="155" spans="9:24" ht="17.100000000000001" customHeight="1" x14ac:dyDescent="0.15"/>
    <row r="156" spans="9:24" ht="17.100000000000001" customHeight="1" x14ac:dyDescent="0.15"/>
    <row r="157" spans="9:24" ht="17.100000000000001" customHeight="1" x14ac:dyDescent="0.15"/>
    <row r="158" spans="9:24" ht="17.100000000000001" customHeight="1" x14ac:dyDescent="0.15"/>
    <row r="159" spans="9:24" ht="17.100000000000001" customHeight="1" x14ac:dyDescent="0.15"/>
    <row r="160" spans="9:24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</sheetData>
  <mergeCells count="295">
    <mergeCell ref="L131:M131"/>
    <mergeCell ref="X86:Y86"/>
    <mergeCell ref="C29:F29"/>
    <mergeCell ref="C33:F33"/>
    <mergeCell ref="C35:F35"/>
    <mergeCell ref="C37:F37"/>
    <mergeCell ref="C39:F39"/>
    <mergeCell ref="C46:F46"/>
    <mergeCell ref="C50:F50"/>
    <mergeCell ref="C52:F52"/>
    <mergeCell ref="O85:P85"/>
    <mergeCell ref="B77:C77"/>
    <mergeCell ref="D77:E77"/>
    <mergeCell ref="I77:J77"/>
    <mergeCell ref="K77:L77"/>
    <mergeCell ref="M77:N77"/>
    <mergeCell ref="O77:P77"/>
    <mergeCell ref="T77:U77"/>
    <mergeCell ref="V77:W77"/>
    <mergeCell ref="X77:Y77"/>
    <mergeCell ref="O69:S69"/>
    <mergeCell ref="O70:S70"/>
    <mergeCell ref="I68:K68"/>
    <mergeCell ref="I70:K70"/>
    <mergeCell ref="C55:F55"/>
    <mergeCell ref="H48:V49"/>
    <mergeCell ref="O67:S67"/>
    <mergeCell ref="B68:C68"/>
    <mergeCell ref="B1:X1"/>
    <mergeCell ref="C16:F16"/>
    <mergeCell ref="C18:F18"/>
    <mergeCell ref="C20:F20"/>
    <mergeCell ref="C25:F25"/>
    <mergeCell ref="D26:X28"/>
    <mergeCell ref="D8:I8"/>
    <mergeCell ref="D10:I10"/>
    <mergeCell ref="D11:I11"/>
    <mergeCell ref="D12:I12"/>
    <mergeCell ref="D22:I22"/>
    <mergeCell ref="D23:I23"/>
    <mergeCell ref="D21:I21"/>
    <mergeCell ref="K12:Y14"/>
    <mergeCell ref="O68:S68"/>
    <mergeCell ref="T67:V67"/>
    <mergeCell ref="B67:C67"/>
    <mergeCell ref="D67:H67"/>
    <mergeCell ref="I67:K67"/>
    <mergeCell ref="L67:N67"/>
    <mergeCell ref="K86:L86"/>
    <mergeCell ref="M86:N86"/>
    <mergeCell ref="M83:N83"/>
    <mergeCell ref="M82:N82"/>
    <mergeCell ref="X83:Y83"/>
    <mergeCell ref="B72:C73"/>
    <mergeCell ref="L70:N70"/>
    <mergeCell ref="L69:N69"/>
    <mergeCell ref="L68:N68"/>
    <mergeCell ref="D69:H69"/>
    <mergeCell ref="D70:H70"/>
    <mergeCell ref="D68:H68"/>
    <mergeCell ref="I69:K69"/>
    <mergeCell ref="B69:C69"/>
    <mergeCell ref="B70:C70"/>
    <mergeCell ref="B82:C82"/>
    <mergeCell ref="B83:C83"/>
    <mergeCell ref="B84:C84"/>
    <mergeCell ref="B85:C85"/>
    <mergeCell ref="V73:Y73"/>
    <mergeCell ref="I85:J85"/>
    <mergeCell ref="K82:L82"/>
    <mergeCell ref="K83:L83"/>
    <mergeCell ref="D72:N72"/>
    <mergeCell ref="M90:N90"/>
    <mergeCell ref="X93:Y93"/>
    <mergeCell ref="V86:W86"/>
    <mergeCell ref="B92:C92"/>
    <mergeCell ref="D92:E92"/>
    <mergeCell ref="V92:W92"/>
    <mergeCell ref="X92:Y92"/>
    <mergeCell ref="T90:U90"/>
    <mergeCell ref="V90:W90"/>
    <mergeCell ref="X90:Y90"/>
    <mergeCell ref="V91:W91"/>
    <mergeCell ref="X91:Y91"/>
    <mergeCell ref="V89:Y89"/>
    <mergeCell ref="D86:E86"/>
    <mergeCell ref="D89:J89"/>
    <mergeCell ref="K89:N89"/>
    <mergeCell ref="O89:U89"/>
    <mergeCell ref="T86:U86"/>
    <mergeCell ref="O90:P90"/>
    <mergeCell ref="T91:U91"/>
    <mergeCell ref="B88:C89"/>
    <mergeCell ref="D88:N88"/>
    <mergeCell ref="O88:Y88"/>
    <mergeCell ref="B86:C86"/>
    <mergeCell ref="D98:E98"/>
    <mergeCell ref="H98:J98"/>
    <mergeCell ref="K98:L98"/>
    <mergeCell ref="B94:C94"/>
    <mergeCell ref="D94:E94"/>
    <mergeCell ref="M98:O98"/>
    <mergeCell ref="T94:U94"/>
    <mergeCell ref="K97:L97"/>
    <mergeCell ref="M97:O97"/>
    <mergeCell ref="I94:J94"/>
    <mergeCell ref="K94:L94"/>
    <mergeCell ref="M94:N94"/>
    <mergeCell ref="O94:P94"/>
    <mergeCell ref="D96:E96"/>
    <mergeCell ref="H96:J96"/>
    <mergeCell ref="K96:L96"/>
    <mergeCell ref="M96:O96"/>
    <mergeCell ref="D97:E97"/>
    <mergeCell ref="H97:J97"/>
    <mergeCell ref="E100:Y100"/>
    <mergeCell ref="B91:C91"/>
    <mergeCell ref="D91:E91"/>
    <mergeCell ref="I91:J91"/>
    <mergeCell ref="K91:L91"/>
    <mergeCell ref="M91:N91"/>
    <mergeCell ref="O91:P91"/>
    <mergeCell ref="M93:N93"/>
    <mergeCell ref="B93:C93"/>
    <mergeCell ref="D93:E93"/>
    <mergeCell ref="I93:J93"/>
    <mergeCell ref="K93:L93"/>
    <mergeCell ref="I92:J92"/>
    <mergeCell ref="K92:L92"/>
    <mergeCell ref="M92:N92"/>
    <mergeCell ref="O92:P92"/>
    <mergeCell ref="K90:L90"/>
    <mergeCell ref="B90:C90"/>
    <mergeCell ref="D90:E90"/>
    <mergeCell ref="I90:J90"/>
    <mergeCell ref="B80:C81"/>
    <mergeCell ref="D80:N80"/>
    <mergeCell ref="O80:Y80"/>
    <mergeCell ref="X84:Y84"/>
    <mergeCell ref="O82:P82"/>
    <mergeCell ref="T83:U83"/>
    <mergeCell ref="T84:U84"/>
    <mergeCell ref="T82:U82"/>
    <mergeCell ref="I82:J82"/>
    <mergeCell ref="I83:J83"/>
    <mergeCell ref="I84:J84"/>
    <mergeCell ref="D81:J81"/>
    <mergeCell ref="D82:E82"/>
    <mergeCell ref="D83:E83"/>
    <mergeCell ref="V83:W83"/>
    <mergeCell ref="O81:U81"/>
    <mergeCell ref="V81:Y81"/>
    <mergeCell ref="V82:W82"/>
    <mergeCell ref="X82:Y82"/>
    <mergeCell ref="X85:Y85"/>
    <mergeCell ref="D73:J73"/>
    <mergeCell ref="K73:N73"/>
    <mergeCell ref="O73:U73"/>
    <mergeCell ref="K84:L84"/>
    <mergeCell ref="K85:L85"/>
    <mergeCell ref="M85:N85"/>
    <mergeCell ref="M84:N84"/>
    <mergeCell ref="K81:N81"/>
    <mergeCell ref="O83:P83"/>
    <mergeCell ref="O84:P84"/>
    <mergeCell ref="D84:E84"/>
    <mergeCell ref="D85:E85"/>
    <mergeCell ref="T85:U85"/>
    <mergeCell ref="O72:Y72"/>
    <mergeCell ref="B106:D106"/>
    <mergeCell ref="B74:C74"/>
    <mergeCell ref="D74:E74"/>
    <mergeCell ref="I74:J74"/>
    <mergeCell ref="K74:L74"/>
    <mergeCell ref="M74:N74"/>
    <mergeCell ref="O74:P74"/>
    <mergeCell ref="T74:U74"/>
    <mergeCell ref="V74:W74"/>
    <mergeCell ref="B75:C75"/>
    <mergeCell ref="D75:E75"/>
    <mergeCell ref="I75:J75"/>
    <mergeCell ref="K75:L75"/>
    <mergeCell ref="M75:N75"/>
    <mergeCell ref="O75:P75"/>
    <mergeCell ref="X94:Y94"/>
    <mergeCell ref="V85:W85"/>
    <mergeCell ref="I86:J86"/>
    <mergeCell ref="X74:Y74"/>
    <mergeCell ref="X75:Y75"/>
    <mergeCell ref="V84:W84"/>
    <mergeCell ref="O86:P86"/>
    <mergeCell ref="O93:P93"/>
    <mergeCell ref="T93:U93"/>
    <mergeCell ref="V93:W93"/>
    <mergeCell ref="V94:W94"/>
    <mergeCell ref="T92:U92"/>
    <mergeCell ref="E101:Y101"/>
    <mergeCell ref="E104:J104"/>
    <mergeCell ref="K104:N104"/>
    <mergeCell ref="O104:T104"/>
    <mergeCell ref="E106:O106"/>
    <mergeCell ref="P106:U106"/>
    <mergeCell ref="B107:U107"/>
    <mergeCell ref="P108:U108"/>
    <mergeCell ref="B102:D102"/>
    <mergeCell ref="E102:J102"/>
    <mergeCell ref="K102:N102"/>
    <mergeCell ref="O102:T102"/>
    <mergeCell ref="B103:D103"/>
    <mergeCell ref="E103:J103"/>
    <mergeCell ref="K103:N103"/>
    <mergeCell ref="O103:T103"/>
    <mergeCell ref="B104:D104"/>
    <mergeCell ref="B108:D108"/>
    <mergeCell ref="B109:D109"/>
    <mergeCell ref="E113:I113"/>
    <mergeCell ref="B110:D110"/>
    <mergeCell ref="E110:I110"/>
    <mergeCell ref="M110:O110"/>
    <mergeCell ref="B111:U111"/>
    <mergeCell ref="B112:D112"/>
    <mergeCell ref="E112:I112"/>
    <mergeCell ref="M112:O112"/>
    <mergeCell ref="P112:U112"/>
    <mergeCell ref="B113:D113"/>
    <mergeCell ref="M113:O113"/>
    <mergeCell ref="P113:U113"/>
    <mergeCell ref="B114:D114"/>
    <mergeCell ref="M114:O114"/>
    <mergeCell ref="P114:U114"/>
    <mergeCell ref="E108:I108"/>
    <mergeCell ref="M108:O108"/>
    <mergeCell ref="E109:I109"/>
    <mergeCell ref="M109:O109"/>
    <mergeCell ref="E123:G123"/>
    <mergeCell ref="H123:J123"/>
    <mergeCell ref="C123:D123"/>
    <mergeCell ref="E114:I114"/>
    <mergeCell ref="K121:N121"/>
    <mergeCell ref="H122:S122"/>
    <mergeCell ref="L117:M117"/>
    <mergeCell ref="P109:U109"/>
    <mergeCell ref="P110:U110"/>
    <mergeCell ref="K130:N130"/>
    <mergeCell ref="N126:O129"/>
    <mergeCell ref="R123:T123"/>
    <mergeCell ref="P124:U124"/>
    <mergeCell ref="U125:V125"/>
    <mergeCell ref="U123:V123"/>
    <mergeCell ref="O123:Q123"/>
    <mergeCell ref="D124:I124"/>
    <mergeCell ref="I125:J125"/>
    <mergeCell ref="D125:D126"/>
    <mergeCell ref="E125:H126"/>
    <mergeCell ref="P125:P126"/>
    <mergeCell ref="Q125:T126"/>
    <mergeCell ref="P134:S135"/>
    <mergeCell ref="J143:X149"/>
    <mergeCell ref="B132:C133"/>
    <mergeCell ref="J132:K133"/>
    <mergeCell ref="P132:S133"/>
    <mergeCell ref="D132:H133"/>
    <mergeCell ref="L132:N133"/>
    <mergeCell ref="T132:V133"/>
    <mergeCell ref="T134:V135"/>
    <mergeCell ref="V126:W129"/>
    <mergeCell ref="J126:K129"/>
    <mergeCell ref="B126:C129"/>
    <mergeCell ref="L120:M120"/>
    <mergeCell ref="N120:O120"/>
    <mergeCell ref="J120:K120"/>
    <mergeCell ref="H39:X45"/>
    <mergeCell ref="T68:V68"/>
    <mergeCell ref="T69:V69"/>
    <mergeCell ref="T70:V70"/>
    <mergeCell ref="X76:Y76"/>
    <mergeCell ref="B78:C78"/>
    <mergeCell ref="D78:E78"/>
    <mergeCell ref="I78:J78"/>
    <mergeCell ref="K78:L78"/>
    <mergeCell ref="M78:N78"/>
    <mergeCell ref="O78:P78"/>
    <mergeCell ref="T78:U78"/>
    <mergeCell ref="V78:W78"/>
    <mergeCell ref="X78:Y78"/>
    <mergeCell ref="T75:U75"/>
    <mergeCell ref="V75:W75"/>
    <mergeCell ref="B76:C76"/>
    <mergeCell ref="D76:E76"/>
    <mergeCell ref="I76:J76"/>
    <mergeCell ref="K76:L76"/>
    <mergeCell ref="M76:N76"/>
    <mergeCell ref="O76:P76"/>
    <mergeCell ref="T76:U76"/>
    <mergeCell ref="V76:W76"/>
  </mergeCells>
  <phoneticPr fontId="1"/>
  <pageMargins left="3.937007874015748E-2" right="3.937007874015748E-2" top="0.74803149606299213" bottom="0.35433070866141736" header="0.31496062992125984" footer="0.31496062992125984"/>
  <pageSetup paperSize="9" scale="75" orientation="portrait" r:id="rId1"/>
  <rowBreaks count="2" manualBreakCount="2">
    <brk id="64" min="1" max="24" man="1"/>
    <brk id="99" min="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2"/>
  <sheetViews>
    <sheetView topLeftCell="A34" zoomScaleNormal="100" workbookViewId="0">
      <selection activeCell="Y51" sqref="Y51"/>
    </sheetView>
  </sheetViews>
  <sheetFormatPr defaultColWidth="1.125" defaultRowHeight="11.25" x14ac:dyDescent="0.15"/>
  <cols>
    <col min="1" max="1" width="9" style="208" customWidth="1"/>
    <col min="2" max="2" width="5" style="249" customWidth="1"/>
    <col min="3" max="3" width="6.125" style="249" customWidth="1"/>
    <col min="4" max="4" width="2.125" style="208" customWidth="1"/>
    <col min="5" max="5" width="3.625" style="208" customWidth="1"/>
    <col min="6" max="6" width="8.625" style="208" customWidth="1"/>
    <col min="7" max="7" width="8" style="208" customWidth="1"/>
    <col min="8" max="8" width="9.125" style="208" customWidth="1"/>
    <col min="9" max="9" width="10.125" style="208" customWidth="1"/>
    <col min="10" max="10" width="6.625" style="208" customWidth="1"/>
    <col min="11" max="11" width="2.125" style="208" customWidth="1"/>
    <col min="12" max="12" width="11" style="208" customWidth="1"/>
    <col min="13" max="13" width="11.375" style="208" customWidth="1"/>
    <col min="14" max="14" width="0.625" style="208" customWidth="1"/>
    <col min="15" max="15" width="5.125" style="208" customWidth="1"/>
    <col min="16" max="16" width="4" style="208" customWidth="1"/>
    <col min="17" max="17" width="7.625" style="208" customWidth="1"/>
    <col min="18" max="18" width="4.5" style="208" customWidth="1"/>
    <col min="19" max="19" width="4" style="208" customWidth="1"/>
    <col min="20" max="20" width="7.625" style="208" customWidth="1"/>
    <col min="21" max="16384" width="1.125" style="208"/>
  </cols>
  <sheetData>
    <row r="1" spans="2:33" ht="19.350000000000001" customHeight="1" x14ac:dyDescent="0.15">
      <c r="B1" s="506" t="s">
        <v>214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</row>
    <row r="2" spans="2:33" ht="21" customHeight="1" thickBot="1" x14ac:dyDescent="0.2">
      <c r="B2" s="506" t="s">
        <v>191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</row>
    <row r="3" spans="2:33" ht="29.1" customHeight="1" x14ac:dyDescent="0.15">
      <c r="B3" s="507" t="s">
        <v>149</v>
      </c>
      <c r="C3" s="508"/>
      <c r="D3" s="509"/>
      <c r="E3" s="510"/>
      <c r="F3" s="511"/>
      <c r="G3" s="511"/>
      <c r="H3" s="511"/>
      <c r="I3" s="511"/>
      <c r="J3" s="511"/>
      <c r="K3" s="511"/>
      <c r="L3" s="511"/>
      <c r="M3" s="512"/>
      <c r="O3" s="513" t="s">
        <v>216</v>
      </c>
      <c r="P3" s="514"/>
      <c r="Q3" s="514"/>
      <c r="R3" s="514"/>
      <c r="S3" s="514"/>
      <c r="T3" s="515"/>
    </row>
    <row r="4" spans="2:33" ht="20.100000000000001" customHeight="1" x14ac:dyDescent="0.15">
      <c r="B4" s="516" t="s">
        <v>192</v>
      </c>
      <c r="C4" s="517"/>
      <c r="D4" s="518"/>
      <c r="E4" s="525"/>
      <c r="F4" s="526"/>
      <c r="G4" s="526"/>
      <c r="H4" s="526"/>
      <c r="I4" s="526"/>
      <c r="J4" s="526"/>
      <c r="K4" s="526"/>
      <c r="L4" s="526"/>
      <c r="M4" s="527"/>
      <c r="O4" s="528" t="s">
        <v>215</v>
      </c>
      <c r="P4" s="529"/>
      <c r="Q4" s="529"/>
      <c r="R4" s="529"/>
      <c r="S4" s="529"/>
      <c r="T4" s="530"/>
    </row>
    <row r="5" spans="2:33" ht="12" customHeight="1" x14ac:dyDescent="0.15">
      <c r="B5" s="519"/>
      <c r="C5" s="520"/>
      <c r="D5" s="521"/>
      <c r="E5" s="210" t="s">
        <v>150</v>
      </c>
      <c r="F5" s="537"/>
      <c r="G5" s="537"/>
      <c r="H5" s="537"/>
      <c r="I5" s="537"/>
      <c r="J5" s="537"/>
      <c r="K5" s="537"/>
      <c r="L5" s="537"/>
      <c r="M5" s="538"/>
      <c r="O5" s="531"/>
      <c r="P5" s="532"/>
      <c r="Q5" s="532"/>
      <c r="R5" s="532"/>
      <c r="S5" s="532"/>
      <c r="T5" s="533"/>
    </row>
    <row r="6" spans="2:33" ht="12" customHeight="1" x14ac:dyDescent="0.15">
      <c r="B6" s="522"/>
      <c r="C6" s="523"/>
      <c r="D6" s="524"/>
      <c r="E6" s="211" t="s">
        <v>193</v>
      </c>
      <c r="F6" s="539"/>
      <c r="G6" s="539"/>
      <c r="H6" s="539"/>
      <c r="I6" s="539"/>
      <c r="J6" s="539"/>
      <c r="K6" s="539"/>
      <c r="L6" s="539"/>
      <c r="M6" s="540"/>
      <c r="O6" s="531"/>
      <c r="P6" s="532"/>
      <c r="Q6" s="532"/>
      <c r="R6" s="532"/>
      <c r="S6" s="532"/>
      <c r="T6" s="533"/>
    </row>
    <row r="7" spans="2:33" ht="25.35" customHeight="1" thickBot="1" x14ac:dyDescent="0.2">
      <c r="B7" s="499" t="s">
        <v>151</v>
      </c>
      <c r="C7" s="500"/>
      <c r="D7" s="501"/>
      <c r="E7" s="502"/>
      <c r="F7" s="503"/>
      <c r="G7" s="503"/>
      <c r="H7" s="503"/>
      <c r="I7" s="503"/>
      <c r="J7" s="503"/>
      <c r="K7" s="503"/>
      <c r="L7" s="503"/>
      <c r="M7" s="504"/>
      <c r="N7" s="212"/>
      <c r="O7" s="534"/>
      <c r="P7" s="535"/>
      <c r="Q7" s="535"/>
      <c r="R7" s="535"/>
      <c r="S7" s="535"/>
      <c r="T7" s="536"/>
    </row>
    <row r="8" spans="2:33" ht="25.35" customHeight="1" thickBot="1" x14ac:dyDescent="0.2">
      <c r="B8" s="213" t="s">
        <v>153</v>
      </c>
      <c r="C8" s="214" t="s">
        <v>154</v>
      </c>
      <c r="D8" s="505" t="s">
        <v>155</v>
      </c>
      <c r="E8" s="505"/>
      <c r="F8" s="505"/>
      <c r="G8" s="505"/>
      <c r="H8" s="505" t="s">
        <v>156</v>
      </c>
      <c r="I8" s="505"/>
      <c r="J8" s="505" t="s">
        <v>157</v>
      </c>
      <c r="K8" s="505"/>
      <c r="L8" s="214" t="s">
        <v>194</v>
      </c>
      <c r="M8" s="215" t="s">
        <v>195</v>
      </c>
      <c r="N8" s="212"/>
    </row>
    <row r="9" spans="2:33" ht="19.350000000000001" customHeight="1" x14ac:dyDescent="0.15">
      <c r="B9" s="216">
        <v>1</v>
      </c>
      <c r="C9" s="217"/>
      <c r="D9" s="491"/>
      <c r="E9" s="491"/>
      <c r="F9" s="491"/>
      <c r="G9" s="491"/>
      <c r="H9" s="469"/>
      <c r="I9" s="470"/>
      <c r="J9" s="471"/>
      <c r="K9" s="471"/>
      <c r="L9" s="218"/>
      <c r="M9" s="219" t="s">
        <v>196</v>
      </c>
      <c r="N9" s="212"/>
      <c r="O9" s="494" t="s">
        <v>152</v>
      </c>
      <c r="P9" s="495"/>
      <c r="Q9" s="495"/>
      <c r="R9" s="495"/>
      <c r="S9" s="495"/>
      <c r="T9" s="496"/>
    </row>
    <row r="10" spans="2:33" ht="19.350000000000001" customHeight="1" x14ac:dyDescent="0.15">
      <c r="B10" s="216">
        <v>2</v>
      </c>
      <c r="C10" s="217"/>
      <c r="D10" s="491"/>
      <c r="E10" s="491"/>
      <c r="F10" s="491"/>
      <c r="G10" s="491"/>
      <c r="H10" s="469"/>
      <c r="I10" s="470"/>
      <c r="J10" s="471"/>
      <c r="K10" s="471"/>
      <c r="L10" s="218"/>
      <c r="M10" s="219" t="s">
        <v>197</v>
      </c>
      <c r="N10" s="212"/>
      <c r="O10" s="497" t="s">
        <v>198</v>
      </c>
      <c r="P10" s="498"/>
      <c r="Q10" s="473"/>
      <c r="R10" s="472" t="s">
        <v>158</v>
      </c>
      <c r="S10" s="498"/>
      <c r="T10" s="474"/>
    </row>
    <row r="11" spans="2:33" ht="19.350000000000001" customHeight="1" x14ac:dyDescent="0.15">
      <c r="B11" s="216">
        <v>3</v>
      </c>
      <c r="C11" s="217"/>
      <c r="D11" s="491"/>
      <c r="E11" s="491"/>
      <c r="F11" s="491"/>
      <c r="G11" s="491"/>
      <c r="H11" s="469"/>
      <c r="I11" s="470"/>
      <c r="J11" s="471"/>
      <c r="K11" s="471"/>
      <c r="L11" s="218"/>
      <c r="M11" s="219" t="s">
        <v>197</v>
      </c>
      <c r="N11" s="212"/>
      <c r="O11" s="220" t="s">
        <v>159</v>
      </c>
      <c r="P11" s="492" t="s">
        <v>160</v>
      </c>
      <c r="Q11" s="473"/>
      <c r="R11" s="221" t="s">
        <v>159</v>
      </c>
      <c r="S11" s="492" t="s">
        <v>160</v>
      </c>
      <c r="T11" s="474"/>
    </row>
    <row r="12" spans="2:33" ht="19.350000000000001" customHeight="1" x14ac:dyDescent="0.15">
      <c r="B12" s="216">
        <v>4</v>
      </c>
      <c r="C12" s="217"/>
      <c r="D12" s="491"/>
      <c r="E12" s="491"/>
      <c r="F12" s="491"/>
      <c r="G12" s="491"/>
      <c r="H12" s="469"/>
      <c r="I12" s="470"/>
      <c r="J12" s="471"/>
      <c r="K12" s="471"/>
      <c r="L12" s="218"/>
      <c r="M12" s="219" t="s">
        <v>197</v>
      </c>
      <c r="N12" s="212"/>
      <c r="O12" s="222"/>
      <c r="P12" s="223"/>
      <c r="Q12" s="224"/>
      <c r="R12" s="225"/>
      <c r="S12" s="492"/>
      <c r="T12" s="474"/>
    </row>
    <row r="13" spans="2:33" ht="19.350000000000001" customHeight="1" x14ac:dyDescent="0.15">
      <c r="B13" s="216">
        <v>5</v>
      </c>
      <c r="C13" s="217"/>
      <c r="D13" s="491"/>
      <c r="E13" s="491"/>
      <c r="F13" s="491"/>
      <c r="G13" s="491"/>
      <c r="H13" s="469"/>
      <c r="I13" s="470"/>
      <c r="J13" s="471"/>
      <c r="K13" s="471"/>
      <c r="L13" s="218"/>
      <c r="M13" s="219" t="s">
        <v>197</v>
      </c>
      <c r="N13" s="212"/>
      <c r="O13" s="222"/>
      <c r="P13" s="223"/>
      <c r="Q13" s="224"/>
      <c r="R13" s="225"/>
      <c r="S13" s="492"/>
      <c r="T13" s="474"/>
    </row>
    <row r="14" spans="2:33" ht="19.350000000000001" customHeight="1" x14ac:dyDescent="0.15">
      <c r="B14" s="216">
        <v>6</v>
      </c>
      <c r="C14" s="217"/>
      <c r="D14" s="491"/>
      <c r="E14" s="491"/>
      <c r="F14" s="491"/>
      <c r="G14" s="491"/>
      <c r="H14" s="469"/>
      <c r="I14" s="470"/>
      <c r="J14" s="471"/>
      <c r="K14" s="471"/>
      <c r="L14" s="218"/>
      <c r="M14" s="219" t="s">
        <v>197</v>
      </c>
      <c r="N14" s="212"/>
      <c r="O14" s="222"/>
      <c r="P14" s="223"/>
      <c r="Q14" s="224"/>
      <c r="R14" s="225"/>
      <c r="S14" s="492"/>
      <c r="T14" s="474"/>
    </row>
    <row r="15" spans="2:33" ht="19.350000000000001" customHeight="1" x14ac:dyDescent="0.15">
      <c r="B15" s="216">
        <v>7</v>
      </c>
      <c r="C15" s="217"/>
      <c r="D15" s="491"/>
      <c r="E15" s="491"/>
      <c r="F15" s="491"/>
      <c r="G15" s="491"/>
      <c r="H15" s="469"/>
      <c r="I15" s="470"/>
      <c r="J15" s="471"/>
      <c r="K15" s="471"/>
      <c r="L15" s="218"/>
      <c r="M15" s="219" t="s">
        <v>197</v>
      </c>
      <c r="N15" s="212"/>
      <c r="O15" s="222"/>
      <c r="P15" s="223"/>
      <c r="Q15" s="224"/>
      <c r="R15" s="225"/>
      <c r="S15" s="492"/>
      <c r="T15" s="474"/>
    </row>
    <row r="16" spans="2:33" ht="19.350000000000001" customHeight="1" x14ac:dyDescent="0.15">
      <c r="B16" s="216">
        <v>8</v>
      </c>
      <c r="C16" s="217"/>
      <c r="D16" s="491"/>
      <c r="E16" s="491"/>
      <c r="F16" s="491"/>
      <c r="G16" s="491"/>
      <c r="H16" s="469"/>
      <c r="I16" s="470"/>
      <c r="J16" s="471"/>
      <c r="K16" s="471"/>
      <c r="L16" s="218"/>
      <c r="M16" s="219" t="s">
        <v>197</v>
      </c>
      <c r="N16" s="212"/>
      <c r="O16" s="222"/>
      <c r="P16" s="223"/>
      <c r="Q16" s="224"/>
      <c r="R16" s="225"/>
      <c r="S16" s="492"/>
      <c r="T16" s="474"/>
    </row>
    <row r="17" spans="2:20" ht="19.350000000000001" customHeight="1" x14ac:dyDescent="0.15">
      <c r="B17" s="216">
        <v>9</v>
      </c>
      <c r="C17" s="217"/>
      <c r="D17" s="491"/>
      <c r="E17" s="491"/>
      <c r="F17" s="491"/>
      <c r="G17" s="491"/>
      <c r="H17" s="469"/>
      <c r="I17" s="470"/>
      <c r="J17" s="471"/>
      <c r="K17" s="471"/>
      <c r="L17" s="218"/>
      <c r="M17" s="219" t="s">
        <v>197</v>
      </c>
      <c r="N17" s="212"/>
      <c r="O17" s="222"/>
      <c r="P17" s="223"/>
      <c r="Q17" s="224"/>
      <c r="R17" s="225"/>
      <c r="S17" s="492"/>
      <c r="T17" s="474"/>
    </row>
    <row r="18" spans="2:20" ht="19.350000000000001" customHeight="1" x14ac:dyDescent="0.15">
      <c r="B18" s="226">
        <v>10</v>
      </c>
      <c r="C18" s="217"/>
      <c r="D18" s="475"/>
      <c r="E18" s="475"/>
      <c r="F18" s="475"/>
      <c r="G18" s="475"/>
      <c r="H18" s="469"/>
      <c r="I18" s="470"/>
      <c r="J18" s="471"/>
      <c r="K18" s="471"/>
      <c r="L18" s="218"/>
      <c r="M18" s="219" t="s">
        <v>197</v>
      </c>
      <c r="N18" s="212"/>
      <c r="O18" s="222"/>
      <c r="P18" s="223"/>
      <c r="Q18" s="224"/>
      <c r="R18" s="225"/>
      <c r="S18" s="492"/>
      <c r="T18" s="474"/>
    </row>
    <row r="19" spans="2:20" ht="19.350000000000001" customHeight="1" x14ac:dyDescent="0.15">
      <c r="B19" s="226">
        <v>11</v>
      </c>
      <c r="C19" s="217"/>
      <c r="D19" s="475"/>
      <c r="E19" s="475"/>
      <c r="F19" s="475"/>
      <c r="G19" s="475"/>
      <c r="H19" s="469"/>
      <c r="I19" s="470"/>
      <c r="J19" s="471"/>
      <c r="K19" s="471"/>
      <c r="L19" s="218"/>
      <c r="M19" s="219" t="s">
        <v>197</v>
      </c>
      <c r="N19" s="212"/>
      <c r="O19" s="222"/>
      <c r="P19" s="223"/>
      <c r="Q19" s="224"/>
      <c r="R19" s="225"/>
      <c r="S19" s="492"/>
      <c r="T19" s="474"/>
    </row>
    <row r="20" spans="2:20" ht="19.350000000000001" customHeight="1" thickBot="1" x14ac:dyDescent="0.2">
      <c r="B20" s="226">
        <v>12</v>
      </c>
      <c r="C20" s="217"/>
      <c r="D20" s="475"/>
      <c r="E20" s="475"/>
      <c r="F20" s="475"/>
      <c r="G20" s="475"/>
      <c r="H20" s="469"/>
      <c r="I20" s="470"/>
      <c r="J20" s="471"/>
      <c r="K20" s="471"/>
      <c r="L20" s="218"/>
      <c r="M20" s="219" t="s">
        <v>197</v>
      </c>
      <c r="N20" s="212"/>
      <c r="O20" s="227"/>
      <c r="P20" s="228"/>
      <c r="Q20" s="229"/>
      <c r="R20" s="230"/>
      <c r="S20" s="493"/>
      <c r="T20" s="459"/>
    </row>
    <row r="21" spans="2:20" ht="19.350000000000001" customHeight="1" thickBot="1" x14ac:dyDescent="0.2">
      <c r="B21" s="226">
        <v>13</v>
      </c>
      <c r="C21" s="217"/>
      <c r="D21" s="475"/>
      <c r="E21" s="475"/>
      <c r="F21" s="475"/>
      <c r="G21" s="475"/>
      <c r="H21" s="469"/>
      <c r="I21" s="470"/>
      <c r="J21" s="471"/>
      <c r="K21" s="471"/>
      <c r="L21" s="218"/>
      <c r="M21" s="219" t="s">
        <v>197</v>
      </c>
      <c r="N21" s="212"/>
    </row>
    <row r="22" spans="2:20" ht="19.350000000000001" customHeight="1" x14ac:dyDescent="0.15">
      <c r="B22" s="226">
        <v>14</v>
      </c>
      <c r="C22" s="217"/>
      <c r="D22" s="491"/>
      <c r="E22" s="491"/>
      <c r="F22" s="491"/>
      <c r="G22" s="491"/>
      <c r="H22" s="469"/>
      <c r="I22" s="470"/>
      <c r="J22" s="471"/>
      <c r="K22" s="471"/>
      <c r="L22" s="218"/>
      <c r="M22" s="219" t="s">
        <v>197</v>
      </c>
      <c r="N22" s="212"/>
      <c r="O22" s="481" t="s">
        <v>161</v>
      </c>
      <c r="P22" s="482"/>
      <c r="Q22" s="482"/>
      <c r="R22" s="482"/>
      <c r="S22" s="482"/>
      <c r="T22" s="483"/>
    </row>
    <row r="23" spans="2:20" ht="19.350000000000001" customHeight="1" x14ac:dyDescent="0.15">
      <c r="B23" s="226">
        <v>15</v>
      </c>
      <c r="C23" s="217"/>
      <c r="D23" s="475"/>
      <c r="E23" s="475"/>
      <c r="F23" s="475"/>
      <c r="G23" s="475"/>
      <c r="H23" s="469"/>
      <c r="I23" s="470"/>
      <c r="J23" s="471"/>
      <c r="K23" s="471"/>
      <c r="L23" s="218"/>
      <c r="M23" s="219" t="s">
        <v>197</v>
      </c>
      <c r="N23" s="212"/>
      <c r="O23" s="484"/>
      <c r="P23" s="485"/>
      <c r="Q23" s="485"/>
      <c r="R23" s="485"/>
      <c r="S23" s="485"/>
      <c r="T23" s="486"/>
    </row>
    <row r="24" spans="2:20" ht="19.350000000000001" customHeight="1" x14ac:dyDescent="0.15">
      <c r="B24" s="226">
        <v>16</v>
      </c>
      <c r="C24" s="217"/>
      <c r="D24" s="475"/>
      <c r="E24" s="475"/>
      <c r="F24" s="475"/>
      <c r="G24" s="475"/>
      <c r="H24" s="469"/>
      <c r="I24" s="470"/>
      <c r="J24" s="471"/>
      <c r="K24" s="471"/>
      <c r="L24" s="218"/>
      <c r="M24" s="219" t="s">
        <v>197</v>
      </c>
      <c r="N24" s="212"/>
      <c r="O24" s="487" t="s">
        <v>162</v>
      </c>
      <c r="P24" s="488"/>
      <c r="Q24" s="488"/>
      <c r="R24" s="489" t="s">
        <v>163</v>
      </c>
      <c r="S24" s="489"/>
      <c r="T24" s="490"/>
    </row>
    <row r="25" spans="2:20" ht="19.350000000000001" customHeight="1" x14ac:dyDescent="0.15">
      <c r="B25" s="226">
        <v>17</v>
      </c>
      <c r="C25" s="217"/>
      <c r="D25" s="475"/>
      <c r="E25" s="475"/>
      <c r="F25" s="475"/>
      <c r="G25" s="475"/>
      <c r="H25" s="469"/>
      <c r="I25" s="470"/>
      <c r="J25" s="471"/>
      <c r="K25" s="471"/>
      <c r="L25" s="218"/>
      <c r="M25" s="219" t="s">
        <v>197</v>
      </c>
      <c r="N25" s="212"/>
      <c r="O25" s="479"/>
      <c r="P25" s="480"/>
      <c r="Q25" s="480"/>
      <c r="R25" s="231"/>
      <c r="S25" s="231"/>
      <c r="T25" s="232"/>
    </row>
    <row r="26" spans="2:20" ht="19.350000000000001" customHeight="1" x14ac:dyDescent="0.15">
      <c r="B26" s="226">
        <v>18</v>
      </c>
      <c r="C26" s="217"/>
      <c r="D26" s="475"/>
      <c r="E26" s="475"/>
      <c r="F26" s="475"/>
      <c r="G26" s="475"/>
      <c r="H26" s="469"/>
      <c r="I26" s="470"/>
      <c r="J26" s="471"/>
      <c r="K26" s="471"/>
      <c r="L26" s="218"/>
      <c r="M26" s="219" t="s">
        <v>197</v>
      </c>
      <c r="N26" s="212"/>
      <c r="O26" s="479"/>
      <c r="P26" s="480"/>
      <c r="Q26" s="480"/>
      <c r="R26" s="233"/>
      <c r="S26" s="231"/>
      <c r="T26" s="232"/>
    </row>
    <row r="27" spans="2:20" ht="19.350000000000001" customHeight="1" x14ac:dyDescent="0.15">
      <c r="B27" s="226">
        <v>19</v>
      </c>
      <c r="C27" s="217"/>
      <c r="D27" s="475"/>
      <c r="E27" s="475"/>
      <c r="F27" s="475"/>
      <c r="G27" s="475"/>
      <c r="H27" s="469"/>
      <c r="I27" s="470"/>
      <c r="J27" s="471"/>
      <c r="K27" s="471"/>
      <c r="L27" s="218"/>
      <c r="M27" s="219" t="s">
        <v>197</v>
      </c>
      <c r="N27" s="212"/>
      <c r="O27" s="234"/>
      <c r="P27" s="231"/>
      <c r="Q27" s="233"/>
      <c r="R27" s="233"/>
      <c r="S27" s="231"/>
      <c r="T27" s="232"/>
    </row>
    <row r="28" spans="2:20" ht="19.350000000000001" customHeight="1" x14ac:dyDescent="0.15">
      <c r="B28" s="226">
        <v>20</v>
      </c>
      <c r="C28" s="217"/>
      <c r="D28" s="475"/>
      <c r="E28" s="475"/>
      <c r="F28" s="475"/>
      <c r="G28" s="475"/>
      <c r="H28" s="469"/>
      <c r="I28" s="470"/>
      <c r="J28" s="471"/>
      <c r="K28" s="471"/>
      <c r="L28" s="218"/>
      <c r="M28" s="219" t="s">
        <v>197</v>
      </c>
      <c r="N28" s="212"/>
      <c r="O28" s="234"/>
      <c r="P28" s="231"/>
      <c r="Q28" s="212"/>
      <c r="R28" s="235"/>
      <c r="S28" s="231"/>
      <c r="T28" s="232"/>
    </row>
    <row r="29" spans="2:20" ht="19.350000000000001" customHeight="1" x14ac:dyDescent="0.15">
      <c r="B29" s="226">
        <v>21</v>
      </c>
      <c r="C29" s="217"/>
      <c r="D29" s="475"/>
      <c r="E29" s="475"/>
      <c r="F29" s="475"/>
      <c r="G29" s="475"/>
      <c r="H29" s="469"/>
      <c r="I29" s="470"/>
      <c r="J29" s="471"/>
      <c r="K29" s="471"/>
      <c r="L29" s="218"/>
      <c r="M29" s="219" t="s">
        <v>197</v>
      </c>
      <c r="N29" s="212"/>
      <c r="O29" s="234"/>
      <c r="P29" s="231"/>
      <c r="Q29" s="236"/>
      <c r="R29" s="233"/>
      <c r="S29" s="231"/>
      <c r="T29" s="232"/>
    </row>
    <row r="30" spans="2:20" ht="19.350000000000001" customHeight="1" thickBot="1" x14ac:dyDescent="0.2">
      <c r="B30" s="226">
        <v>22</v>
      </c>
      <c r="C30" s="217"/>
      <c r="D30" s="475"/>
      <c r="E30" s="475"/>
      <c r="F30" s="475"/>
      <c r="G30" s="475"/>
      <c r="H30" s="469"/>
      <c r="I30" s="470"/>
      <c r="J30" s="471"/>
      <c r="K30" s="471"/>
      <c r="L30" s="218"/>
      <c r="M30" s="219" t="s">
        <v>197</v>
      </c>
      <c r="N30" s="212"/>
      <c r="O30" s="237"/>
      <c r="P30" s="238"/>
      <c r="Q30" s="239"/>
      <c r="R30" s="239"/>
      <c r="S30" s="238"/>
      <c r="T30" s="240"/>
    </row>
    <row r="31" spans="2:20" ht="19.350000000000001" customHeight="1" thickBot="1" x14ac:dyDescent="0.2">
      <c r="B31" s="226">
        <v>23</v>
      </c>
      <c r="C31" s="217"/>
      <c r="D31" s="475"/>
      <c r="E31" s="475"/>
      <c r="F31" s="475"/>
      <c r="G31" s="475"/>
      <c r="H31" s="469"/>
      <c r="I31" s="470"/>
      <c r="J31" s="471"/>
      <c r="K31" s="471"/>
      <c r="L31" s="218"/>
      <c r="M31" s="219" t="s">
        <v>197</v>
      </c>
      <c r="N31" s="212"/>
    </row>
    <row r="32" spans="2:20" ht="19.350000000000001" customHeight="1" x14ac:dyDescent="0.15">
      <c r="B32" s="226">
        <v>24</v>
      </c>
      <c r="C32" s="217"/>
      <c r="D32" s="475"/>
      <c r="E32" s="475"/>
      <c r="F32" s="475"/>
      <c r="G32" s="475"/>
      <c r="H32" s="469"/>
      <c r="I32" s="470"/>
      <c r="J32" s="471"/>
      <c r="K32" s="471"/>
      <c r="L32" s="218"/>
      <c r="M32" s="219" t="s">
        <v>197</v>
      </c>
      <c r="N32" s="212"/>
      <c r="O32" s="476" t="s">
        <v>164</v>
      </c>
      <c r="P32" s="477"/>
      <c r="Q32" s="477"/>
      <c r="R32" s="477"/>
      <c r="S32" s="477"/>
      <c r="T32" s="478"/>
    </row>
    <row r="33" spans="2:20" ht="19.350000000000001" customHeight="1" x14ac:dyDescent="0.15">
      <c r="B33" s="226">
        <v>25</v>
      </c>
      <c r="C33" s="217"/>
      <c r="D33" s="475"/>
      <c r="E33" s="475"/>
      <c r="F33" s="475"/>
      <c r="G33" s="475"/>
      <c r="H33" s="469"/>
      <c r="I33" s="470"/>
      <c r="J33" s="471"/>
      <c r="K33" s="471"/>
      <c r="L33" s="218"/>
      <c r="M33" s="219" t="s">
        <v>197</v>
      </c>
      <c r="N33" s="212"/>
      <c r="O33" s="241" t="s">
        <v>165</v>
      </c>
      <c r="P33" s="472" t="s">
        <v>160</v>
      </c>
      <c r="Q33" s="473"/>
      <c r="R33" s="214" t="s">
        <v>165</v>
      </c>
      <c r="S33" s="472" t="s">
        <v>160</v>
      </c>
      <c r="T33" s="474"/>
    </row>
    <row r="34" spans="2:20" ht="19.350000000000001" customHeight="1" x14ac:dyDescent="0.15">
      <c r="B34" s="226">
        <v>26</v>
      </c>
      <c r="C34" s="217"/>
      <c r="D34" s="475"/>
      <c r="E34" s="475"/>
      <c r="F34" s="475"/>
      <c r="G34" s="475"/>
      <c r="H34" s="469"/>
      <c r="I34" s="470"/>
      <c r="J34" s="471"/>
      <c r="K34" s="471"/>
      <c r="L34" s="218"/>
      <c r="M34" s="219" t="s">
        <v>197</v>
      </c>
      <c r="N34" s="212"/>
      <c r="O34" s="242"/>
      <c r="P34" s="472"/>
      <c r="Q34" s="473"/>
      <c r="R34" s="243"/>
      <c r="S34" s="472"/>
      <c r="T34" s="474"/>
    </row>
    <row r="35" spans="2:20" ht="19.350000000000001" customHeight="1" x14ac:dyDescent="0.15">
      <c r="B35" s="226">
        <v>27</v>
      </c>
      <c r="C35" s="217"/>
      <c r="D35" s="466"/>
      <c r="E35" s="467"/>
      <c r="F35" s="467"/>
      <c r="G35" s="468"/>
      <c r="H35" s="469"/>
      <c r="I35" s="470"/>
      <c r="J35" s="471"/>
      <c r="K35" s="471"/>
      <c r="L35" s="218"/>
      <c r="M35" s="219" t="s">
        <v>197</v>
      </c>
      <c r="N35" s="212"/>
      <c r="O35" s="242"/>
      <c r="P35" s="472"/>
      <c r="Q35" s="473"/>
      <c r="R35" s="243"/>
      <c r="S35" s="472"/>
      <c r="T35" s="474"/>
    </row>
    <row r="36" spans="2:20" ht="19.350000000000001" customHeight="1" x14ac:dyDescent="0.15">
      <c r="B36" s="226">
        <v>28</v>
      </c>
      <c r="C36" s="217"/>
      <c r="D36" s="466"/>
      <c r="E36" s="467"/>
      <c r="F36" s="467"/>
      <c r="G36" s="468"/>
      <c r="H36" s="469"/>
      <c r="I36" s="470"/>
      <c r="J36" s="471"/>
      <c r="K36" s="471"/>
      <c r="L36" s="218"/>
      <c r="M36" s="219" t="s">
        <v>197</v>
      </c>
      <c r="N36" s="212"/>
      <c r="O36" s="242"/>
      <c r="P36" s="472"/>
      <c r="Q36" s="473"/>
      <c r="R36" s="243"/>
      <c r="S36" s="472"/>
      <c r="T36" s="474"/>
    </row>
    <row r="37" spans="2:20" ht="19.350000000000001" customHeight="1" x14ac:dyDescent="0.15">
      <c r="B37" s="226">
        <v>29</v>
      </c>
      <c r="C37" s="217"/>
      <c r="D37" s="475"/>
      <c r="E37" s="475"/>
      <c r="F37" s="475"/>
      <c r="G37" s="475"/>
      <c r="H37" s="469"/>
      <c r="I37" s="470"/>
      <c r="J37" s="471"/>
      <c r="K37" s="471"/>
      <c r="L37" s="218"/>
      <c r="M37" s="219" t="s">
        <v>197</v>
      </c>
      <c r="N37" s="212"/>
      <c r="O37" s="242"/>
      <c r="P37" s="472"/>
      <c r="Q37" s="473"/>
      <c r="R37" s="243"/>
      <c r="S37" s="472"/>
      <c r="T37" s="474"/>
    </row>
    <row r="38" spans="2:20" ht="19.350000000000001" customHeight="1" thickBot="1" x14ac:dyDescent="0.2">
      <c r="B38" s="244">
        <v>30</v>
      </c>
      <c r="C38" s="245"/>
      <c r="D38" s="453"/>
      <c r="E38" s="453"/>
      <c r="F38" s="453"/>
      <c r="G38" s="453"/>
      <c r="H38" s="454"/>
      <c r="I38" s="455"/>
      <c r="J38" s="456"/>
      <c r="K38" s="456"/>
      <c r="L38" s="245"/>
      <c r="M38" s="246" t="s">
        <v>197</v>
      </c>
      <c r="O38" s="247"/>
      <c r="P38" s="457"/>
      <c r="Q38" s="458"/>
      <c r="R38" s="248"/>
      <c r="S38" s="457"/>
      <c r="T38" s="459"/>
    </row>
    <row r="39" spans="2:20" ht="12" customHeight="1" x14ac:dyDescent="0.15">
      <c r="O39" s="212" t="s">
        <v>166</v>
      </c>
      <c r="P39" s="212"/>
      <c r="Q39" s="212"/>
      <c r="R39" s="212"/>
      <c r="S39" s="212"/>
      <c r="T39" s="212"/>
    </row>
    <row r="40" spans="2:20" ht="13.35" customHeight="1" thickBot="1" x14ac:dyDescent="0.2">
      <c r="B40" s="250" t="s">
        <v>167</v>
      </c>
    </row>
    <row r="41" spans="2:20" ht="15.6" customHeight="1" x14ac:dyDescent="0.15">
      <c r="B41" s="460"/>
      <c r="C41" s="461"/>
      <c r="D41" s="461"/>
      <c r="E41" s="464" t="s">
        <v>168</v>
      </c>
      <c r="F41" s="465"/>
      <c r="G41" s="465"/>
      <c r="H41" s="465"/>
      <c r="I41" s="465"/>
      <c r="J41" s="465"/>
      <c r="K41" s="464" t="s">
        <v>199</v>
      </c>
      <c r="L41" s="465"/>
      <c r="M41" s="465"/>
      <c r="N41" s="465"/>
      <c r="O41" s="465"/>
      <c r="P41" s="465"/>
      <c r="Q41" s="465"/>
      <c r="R41" s="251"/>
    </row>
    <row r="42" spans="2:20" ht="15.6" customHeight="1" x14ac:dyDescent="0.15">
      <c r="B42" s="462"/>
      <c r="C42" s="463"/>
      <c r="D42" s="463"/>
      <c r="E42" s="448" t="s">
        <v>169</v>
      </c>
      <c r="F42" s="449"/>
      <c r="G42" s="440" t="s">
        <v>170</v>
      </c>
      <c r="H42" s="449"/>
      <c r="I42" s="440" t="s">
        <v>200</v>
      </c>
      <c r="J42" s="441"/>
      <c r="K42" s="448" t="s">
        <v>201</v>
      </c>
      <c r="L42" s="449"/>
      <c r="M42" s="440" t="s">
        <v>202</v>
      </c>
      <c r="N42" s="441"/>
      <c r="O42" s="449"/>
      <c r="P42" s="450" t="s">
        <v>203</v>
      </c>
      <c r="Q42" s="451"/>
      <c r="R42" s="452"/>
    </row>
    <row r="43" spans="2:20" ht="15.6" customHeight="1" x14ac:dyDescent="0.15">
      <c r="B43" s="448" t="s">
        <v>204</v>
      </c>
      <c r="C43" s="441"/>
      <c r="D43" s="441"/>
      <c r="E43" s="448"/>
      <c r="F43" s="449"/>
      <c r="G43" s="440"/>
      <c r="H43" s="449"/>
      <c r="I43" s="440"/>
      <c r="J43" s="441"/>
      <c r="K43" s="448"/>
      <c r="L43" s="449"/>
      <c r="M43" s="440"/>
      <c r="N43" s="441"/>
      <c r="O43" s="449"/>
      <c r="P43" s="440"/>
      <c r="Q43" s="441"/>
      <c r="R43" s="442"/>
    </row>
    <row r="44" spans="2:20" ht="15.6" customHeight="1" thickBot="1" x14ac:dyDescent="0.2">
      <c r="B44" s="443" t="s">
        <v>205</v>
      </c>
      <c r="C44" s="444"/>
      <c r="D44" s="444"/>
      <c r="E44" s="443"/>
      <c r="F44" s="445"/>
      <c r="G44" s="446"/>
      <c r="H44" s="445"/>
      <c r="I44" s="446"/>
      <c r="J44" s="444"/>
      <c r="K44" s="443"/>
      <c r="L44" s="445"/>
      <c r="M44" s="446"/>
      <c r="N44" s="444"/>
      <c r="O44" s="445"/>
      <c r="P44" s="446"/>
      <c r="Q44" s="444"/>
      <c r="R44" s="447"/>
    </row>
    <row r="45" spans="2:20" ht="15.6" customHeight="1" x14ac:dyDescent="0.15">
      <c r="B45" s="252" t="s">
        <v>206</v>
      </c>
      <c r="C45" s="253"/>
      <c r="D45" s="253"/>
      <c r="E45" s="253"/>
      <c r="F45" s="253"/>
      <c r="G45" s="253"/>
      <c r="H45" s="253"/>
      <c r="I45" s="253"/>
      <c r="J45" s="252" t="s">
        <v>207</v>
      </c>
      <c r="K45" s="253"/>
      <c r="L45" s="253"/>
      <c r="M45" s="253"/>
      <c r="N45" s="253"/>
      <c r="O45" s="253"/>
      <c r="P45" s="253"/>
      <c r="Q45" s="253"/>
      <c r="R45" s="253"/>
      <c r="S45" s="253"/>
    </row>
    <row r="46" spans="2:20" ht="15.6" customHeight="1" x14ac:dyDescent="0.15">
      <c r="B46" s="252" t="s">
        <v>208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</row>
    <row r="47" spans="2:20" ht="15.6" customHeight="1" x14ac:dyDescent="0.15">
      <c r="B47" s="252" t="s">
        <v>209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</row>
    <row r="48" spans="2:20" ht="4.3499999999999996" customHeight="1" x14ac:dyDescent="0.15">
      <c r="B48" s="208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</row>
    <row r="49" spans="2:17" ht="17.25" customHeight="1" x14ac:dyDescent="0.15">
      <c r="B49" s="252" t="s">
        <v>210</v>
      </c>
    </row>
    <row r="50" spans="2:17" ht="16.5" customHeight="1" x14ac:dyDescent="0.15">
      <c r="J50" s="208" t="s">
        <v>211</v>
      </c>
    </row>
    <row r="51" spans="2:17" ht="30.6" customHeight="1" x14ac:dyDescent="0.15">
      <c r="J51" s="254" t="s">
        <v>212</v>
      </c>
      <c r="K51" s="254"/>
      <c r="L51" s="254"/>
      <c r="M51" s="254"/>
      <c r="N51" s="254"/>
      <c r="O51" s="254"/>
      <c r="P51" s="254"/>
      <c r="Q51" s="254" t="s">
        <v>213</v>
      </c>
    </row>
    <row r="52" spans="2:17" ht="15" customHeight="1" x14ac:dyDescent="0.15"/>
  </sheetData>
  <mergeCells count="159">
    <mergeCell ref="B1:T1"/>
    <mergeCell ref="B2:T2"/>
    <mergeCell ref="B3:D3"/>
    <mergeCell ref="E3:M3"/>
    <mergeCell ref="O3:T3"/>
    <mergeCell ref="B4:D6"/>
    <mergeCell ref="E4:M4"/>
    <mergeCell ref="O4:T7"/>
    <mergeCell ref="F5:M5"/>
    <mergeCell ref="F6:M6"/>
    <mergeCell ref="O9:T9"/>
    <mergeCell ref="D10:G10"/>
    <mergeCell ref="H10:I10"/>
    <mergeCell ref="J10:K10"/>
    <mergeCell ref="O10:Q10"/>
    <mergeCell ref="R10:T10"/>
    <mergeCell ref="B7:D7"/>
    <mergeCell ref="E7:M7"/>
    <mergeCell ref="D8:G8"/>
    <mergeCell ref="H8:I8"/>
    <mergeCell ref="J8:K8"/>
    <mergeCell ref="D9:G9"/>
    <mergeCell ref="H9:I9"/>
    <mergeCell ref="J9:K9"/>
    <mergeCell ref="D11:G11"/>
    <mergeCell ref="H11:I11"/>
    <mergeCell ref="J11:K11"/>
    <mergeCell ref="P11:Q11"/>
    <mergeCell ref="S11:T11"/>
    <mergeCell ref="D12:G12"/>
    <mergeCell ref="H12:I12"/>
    <mergeCell ref="J12:K12"/>
    <mergeCell ref="S12:T12"/>
    <mergeCell ref="D15:G15"/>
    <mergeCell ref="H15:I15"/>
    <mergeCell ref="J15:K15"/>
    <mergeCell ref="S15:T15"/>
    <mergeCell ref="D16:G16"/>
    <mergeCell ref="H16:I16"/>
    <mergeCell ref="J16:K16"/>
    <mergeCell ref="S16:T16"/>
    <mergeCell ref="D13:G13"/>
    <mergeCell ref="H13:I13"/>
    <mergeCell ref="J13:K13"/>
    <mergeCell ref="S13:T13"/>
    <mergeCell ref="D14:G14"/>
    <mergeCell ref="H14:I14"/>
    <mergeCell ref="J14:K14"/>
    <mergeCell ref="S14:T14"/>
    <mergeCell ref="S19:T19"/>
    <mergeCell ref="D20:G20"/>
    <mergeCell ref="H20:I20"/>
    <mergeCell ref="J20:K20"/>
    <mergeCell ref="S20:T20"/>
    <mergeCell ref="D17:G17"/>
    <mergeCell ref="H17:I17"/>
    <mergeCell ref="J17:K17"/>
    <mergeCell ref="S17:T17"/>
    <mergeCell ref="D18:G18"/>
    <mergeCell ref="H18:I18"/>
    <mergeCell ref="J18:K18"/>
    <mergeCell ref="S18:T18"/>
    <mergeCell ref="D21:G21"/>
    <mergeCell ref="H21:I21"/>
    <mergeCell ref="J21:K21"/>
    <mergeCell ref="D22:G22"/>
    <mergeCell ref="H22:I22"/>
    <mergeCell ref="J22:K22"/>
    <mergeCell ref="D19:G19"/>
    <mergeCell ref="H19:I19"/>
    <mergeCell ref="J19:K19"/>
    <mergeCell ref="D25:G25"/>
    <mergeCell ref="H25:I25"/>
    <mergeCell ref="J25:K25"/>
    <mergeCell ref="O25:Q26"/>
    <mergeCell ref="D26:G26"/>
    <mergeCell ref="H26:I26"/>
    <mergeCell ref="J26:K26"/>
    <mergeCell ref="O22:T23"/>
    <mergeCell ref="D23:G23"/>
    <mergeCell ref="H23:I23"/>
    <mergeCell ref="J23:K23"/>
    <mergeCell ref="D24:G24"/>
    <mergeCell ref="H24:I24"/>
    <mergeCell ref="J24:K24"/>
    <mergeCell ref="O24:Q24"/>
    <mergeCell ref="R24:T24"/>
    <mergeCell ref="D29:G29"/>
    <mergeCell ref="H29:I29"/>
    <mergeCell ref="J29:K29"/>
    <mergeCell ref="D30:G30"/>
    <mergeCell ref="H30:I30"/>
    <mergeCell ref="J30:K30"/>
    <mergeCell ref="D27:G27"/>
    <mergeCell ref="H27:I27"/>
    <mergeCell ref="J27:K27"/>
    <mergeCell ref="D28:G28"/>
    <mergeCell ref="H28:I28"/>
    <mergeCell ref="J28:K28"/>
    <mergeCell ref="O32:T32"/>
    <mergeCell ref="D33:G33"/>
    <mergeCell ref="H33:I33"/>
    <mergeCell ref="J33:K33"/>
    <mergeCell ref="P33:Q33"/>
    <mergeCell ref="S33:T33"/>
    <mergeCell ref="D31:G31"/>
    <mergeCell ref="H31:I31"/>
    <mergeCell ref="J31:K31"/>
    <mergeCell ref="D32:G32"/>
    <mergeCell ref="H32:I32"/>
    <mergeCell ref="J32:K32"/>
    <mergeCell ref="D34:G34"/>
    <mergeCell ref="H34:I34"/>
    <mergeCell ref="J34:K34"/>
    <mergeCell ref="P34:Q34"/>
    <mergeCell ref="S34:T34"/>
    <mergeCell ref="D35:G35"/>
    <mergeCell ref="H35:I35"/>
    <mergeCell ref="J35:K35"/>
    <mergeCell ref="P35:Q35"/>
    <mergeCell ref="S35:T35"/>
    <mergeCell ref="D36:G36"/>
    <mergeCell ref="H36:I36"/>
    <mergeCell ref="J36:K36"/>
    <mergeCell ref="P36:Q36"/>
    <mergeCell ref="S36:T36"/>
    <mergeCell ref="D37:G37"/>
    <mergeCell ref="H37:I37"/>
    <mergeCell ref="J37:K37"/>
    <mergeCell ref="P37:Q37"/>
    <mergeCell ref="S37:T37"/>
    <mergeCell ref="D38:G38"/>
    <mergeCell ref="H38:I38"/>
    <mergeCell ref="J38:K38"/>
    <mergeCell ref="P38:Q38"/>
    <mergeCell ref="S38:T38"/>
    <mergeCell ref="B41:D42"/>
    <mergeCell ref="E41:J41"/>
    <mergeCell ref="K41:Q41"/>
    <mergeCell ref="E42:F42"/>
    <mergeCell ref="G42:H42"/>
    <mergeCell ref="P43:R43"/>
    <mergeCell ref="B44:D44"/>
    <mergeCell ref="E44:F44"/>
    <mergeCell ref="G44:H44"/>
    <mergeCell ref="I44:J44"/>
    <mergeCell ref="K44:L44"/>
    <mergeCell ref="M44:O44"/>
    <mergeCell ref="P44:R44"/>
    <mergeCell ref="I42:J42"/>
    <mergeCell ref="K42:L42"/>
    <mergeCell ref="M42:O42"/>
    <mergeCell ref="P42:R42"/>
    <mergeCell ref="B43:D43"/>
    <mergeCell ref="E43:F43"/>
    <mergeCell ref="G43:H43"/>
    <mergeCell ref="I43:J43"/>
    <mergeCell ref="K43:L43"/>
    <mergeCell ref="M43:O43"/>
  </mergeCells>
  <phoneticPr fontId="1"/>
  <dataValidations count="1">
    <dataValidation type="list" allowBlank="1" showInputMessage="1" showErrorMessage="1" sqref="J9:K29">
      <formula1>"○"</formula1>
    </dataValidation>
  </dataValidations>
  <pageMargins left="3.937007874015748E-2" right="3.937007874015748E-2" top="0.35433070866141736" bottom="0.35433070866141736" header="0.11811023622047245" footer="0.11811023622047245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view="pageBreakPreview" topLeftCell="A52" zoomScale="80" zoomScaleNormal="90" zoomScaleSheetLayoutView="80" workbookViewId="0">
      <selection activeCell="K18" sqref="K18"/>
    </sheetView>
  </sheetViews>
  <sheetFormatPr defaultRowHeight="21" x14ac:dyDescent="0.15"/>
  <cols>
    <col min="1" max="1" width="15.625" style="28" customWidth="1"/>
    <col min="2" max="13" width="4.625" style="28" customWidth="1"/>
    <col min="14" max="15" width="9" style="28" customWidth="1"/>
    <col min="16" max="16" width="4.625" style="28" customWidth="1"/>
    <col min="17" max="18" width="8.625" style="28" customWidth="1"/>
    <col min="19" max="19" width="2.625" style="28" customWidth="1"/>
    <col min="20" max="28" width="2.625" style="29" customWidth="1"/>
    <col min="29" max="40" width="2.625" style="28" customWidth="1"/>
    <col min="41" max="41" width="4.625" style="28" customWidth="1"/>
    <col min="42" max="42" width="2.625" style="28" customWidth="1"/>
    <col min="43" max="16384" width="9" style="28"/>
  </cols>
  <sheetData>
    <row r="1" spans="1:40" ht="25.5" x14ac:dyDescent="0.15">
      <c r="A1" s="580" t="str">
        <f>要項!$B$1</f>
        <v>令和４年度静岡県春季サッカー大会中東部支部予選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T1" s="47" t="s">
        <v>58</v>
      </c>
      <c r="U1" s="47"/>
      <c r="V1" s="47"/>
      <c r="W1" s="47"/>
      <c r="X1" s="47"/>
      <c r="Y1" s="47"/>
      <c r="Z1" s="47"/>
      <c r="AA1" s="47"/>
      <c r="AB1" s="45"/>
      <c r="AC1" s="45"/>
      <c r="AD1" s="46"/>
    </row>
    <row r="2" spans="1:40" ht="25.5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T2" s="47" t="s">
        <v>59</v>
      </c>
      <c r="U2" s="47"/>
      <c r="V2" s="47"/>
      <c r="W2" s="47"/>
      <c r="X2" s="47"/>
      <c r="Y2" s="47"/>
      <c r="Z2" s="47" t="s">
        <v>60</v>
      </c>
      <c r="AA2" s="47"/>
      <c r="AB2" s="45"/>
      <c r="AC2" s="45"/>
      <c r="AD2" s="46"/>
    </row>
    <row r="3" spans="1:40" x14ac:dyDescent="0.15">
      <c r="A3" s="126" t="s">
        <v>44</v>
      </c>
      <c r="B3" s="127"/>
      <c r="C3" s="127"/>
      <c r="D3" s="128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T3" s="47" t="s">
        <v>61</v>
      </c>
      <c r="U3" s="47"/>
      <c r="V3" s="47"/>
      <c r="W3" s="47"/>
      <c r="X3" s="47"/>
      <c r="Y3" s="47"/>
      <c r="Z3" s="47" t="s">
        <v>62</v>
      </c>
      <c r="AA3" s="47"/>
      <c r="AB3" s="45"/>
      <c r="AC3" s="45"/>
      <c r="AD3" s="46"/>
    </row>
    <row r="4" spans="1:40" ht="21.75" thickBot="1" x14ac:dyDescent="0.25">
      <c r="A4" s="129" t="s">
        <v>29</v>
      </c>
      <c r="B4" s="129"/>
      <c r="C4" s="129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40" ht="21.75" thickBot="1" x14ac:dyDescent="0.2">
      <c r="A5" s="130"/>
      <c r="B5" s="581" t="str">
        <f>要項!D68</f>
        <v>八中</v>
      </c>
      <c r="C5" s="582"/>
      <c r="D5" s="583"/>
      <c r="E5" s="582" t="str">
        <f>要項!I68</f>
        <v>五中</v>
      </c>
      <c r="F5" s="582"/>
      <c r="G5" s="582"/>
      <c r="H5" s="584" t="str">
        <f>要項!L68</f>
        <v>三・七</v>
      </c>
      <c r="I5" s="582"/>
      <c r="J5" s="583"/>
      <c r="K5" s="584" t="str">
        <f>要項!O68</f>
        <v>翔洋</v>
      </c>
      <c r="L5" s="582"/>
      <c r="M5" s="585"/>
      <c r="N5" s="172" t="s">
        <v>30</v>
      </c>
      <c r="O5" s="173" t="s">
        <v>31</v>
      </c>
      <c r="P5" s="34"/>
      <c r="Q5" s="34"/>
      <c r="R5" s="118"/>
      <c r="S5" s="29"/>
      <c r="AB5" s="28"/>
    </row>
    <row r="6" spans="1:40" x14ac:dyDescent="0.15">
      <c r="A6" s="131" t="str">
        <f>B5</f>
        <v>八中</v>
      </c>
      <c r="B6" s="589"/>
      <c r="C6" s="590"/>
      <c r="D6" s="591"/>
      <c r="E6" s="132"/>
      <c r="F6" s="133" t="s">
        <v>32</v>
      </c>
      <c r="G6" s="132"/>
      <c r="H6" s="134"/>
      <c r="I6" s="133" t="s">
        <v>32</v>
      </c>
      <c r="J6" s="135"/>
      <c r="K6" s="132"/>
      <c r="L6" s="133" t="s">
        <v>32</v>
      </c>
      <c r="M6" s="132"/>
      <c r="N6" s="176"/>
      <c r="O6" s="176"/>
      <c r="P6" s="118"/>
      <c r="S6" s="40"/>
      <c r="T6" s="40"/>
      <c r="U6" s="40"/>
      <c r="V6" s="40" t="str">
        <f t="shared" ref="V6:AD6" si="0">IF(E6="","0",E6)</f>
        <v>0</v>
      </c>
      <c r="W6" s="40" t="str">
        <f t="shared" si="0"/>
        <v>-</v>
      </c>
      <c r="X6" s="40" t="str">
        <f t="shared" si="0"/>
        <v>0</v>
      </c>
      <c r="Y6" s="40" t="str">
        <f t="shared" si="0"/>
        <v>0</v>
      </c>
      <c r="Z6" s="40" t="str">
        <f t="shared" si="0"/>
        <v>-</v>
      </c>
      <c r="AA6" s="40" t="str">
        <f t="shared" si="0"/>
        <v>0</v>
      </c>
      <c r="AB6" s="40" t="str">
        <f t="shared" si="0"/>
        <v>0</v>
      </c>
      <c r="AC6" s="40" t="str">
        <f t="shared" si="0"/>
        <v>-</v>
      </c>
      <c r="AD6" s="40" t="str">
        <f t="shared" si="0"/>
        <v>0</v>
      </c>
      <c r="AE6" s="40" t="e">
        <f>IF(#REF!="","0",#REF!)</f>
        <v>#REF!</v>
      </c>
      <c r="AF6" s="40" t="e">
        <f>IF(#REF!="","0",#REF!)</f>
        <v>#REF!</v>
      </c>
      <c r="AG6" s="40" t="e">
        <f>IF(#REF!="","0",#REF!)</f>
        <v>#REF!</v>
      </c>
      <c r="AH6" s="41"/>
      <c r="AI6" s="41" t="str">
        <f>IF(B6="","",IF(B6=B6,1,IF(B6&gt;B6,3,0)))</f>
        <v/>
      </c>
      <c r="AJ6" s="41" t="str">
        <f>IF(E6="","",IF(E6=G6,1,IF(E6&gt;G6,3,0)))</f>
        <v/>
      </c>
      <c r="AK6" s="41" t="str">
        <f>IF(H6="","",IF(H6=J6,1,IF(H6&gt;J6,3,0)))</f>
        <v/>
      </c>
      <c r="AL6" s="41" t="str">
        <f>IF(K6="","",IF(K6=M6,1,IF(K6&gt;M6,3,0)))</f>
        <v/>
      </c>
      <c r="AM6" s="41" t="e">
        <f>IF(#REF!="","",IF(#REF!=#REF!,1,IF(#REF!&gt;#REF!,3,0)))</f>
        <v>#REF!</v>
      </c>
      <c r="AN6" s="42" t="e">
        <f>SUM(AI6:AM6)</f>
        <v>#REF!</v>
      </c>
    </row>
    <row r="7" spans="1:40" x14ac:dyDescent="0.15">
      <c r="A7" s="136" t="str">
        <f>E5</f>
        <v>五中</v>
      </c>
      <c r="B7" s="136" t="str">
        <f>IF(G6="","",G6)</f>
        <v/>
      </c>
      <c r="C7" s="137" t="s">
        <v>32</v>
      </c>
      <c r="D7" s="138" t="str">
        <f>IF(E6="","",E6)</f>
        <v/>
      </c>
      <c r="E7" s="592"/>
      <c r="F7" s="593"/>
      <c r="G7" s="593"/>
      <c r="H7" s="139"/>
      <c r="I7" s="137" t="s">
        <v>32</v>
      </c>
      <c r="J7" s="138"/>
      <c r="K7" s="140"/>
      <c r="L7" s="137" t="s">
        <v>32</v>
      </c>
      <c r="M7" s="140"/>
      <c r="N7" s="176"/>
      <c r="O7" s="177"/>
      <c r="P7" s="118"/>
      <c r="Q7" s="118"/>
      <c r="S7" s="40" t="str">
        <f t="shared" ref="S7:U9" si="1">IF(B7="","0",B7)</f>
        <v>0</v>
      </c>
      <c r="T7" s="40" t="str">
        <f t="shared" si="1"/>
        <v>-</v>
      </c>
      <c r="U7" s="40" t="str">
        <f t="shared" si="1"/>
        <v>0</v>
      </c>
      <c r="V7" s="40"/>
      <c r="W7" s="40"/>
      <c r="X7" s="40"/>
      <c r="Y7" s="40" t="str">
        <f t="shared" ref="Y7:AD7" si="2">IF(H7="","0",H7)</f>
        <v>0</v>
      </c>
      <c r="Z7" s="40" t="str">
        <f t="shared" si="2"/>
        <v>-</v>
      </c>
      <c r="AA7" s="40" t="str">
        <f t="shared" si="2"/>
        <v>0</v>
      </c>
      <c r="AB7" s="40" t="str">
        <f t="shared" si="2"/>
        <v>0</v>
      </c>
      <c r="AC7" s="40" t="str">
        <f t="shared" si="2"/>
        <v>-</v>
      </c>
      <c r="AD7" s="40" t="str">
        <f t="shared" si="2"/>
        <v>0</v>
      </c>
      <c r="AE7" s="40" t="e">
        <f>IF(#REF!="","0",#REF!)</f>
        <v>#REF!</v>
      </c>
      <c r="AF7" s="40" t="e">
        <f>IF(#REF!="","0",#REF!)</f>
        <v>#REF!</v>
      </c>
      <c r="AG7" s="40" t="e">
        <f>IF(#REF!="","0",#REF!)</f>
        <v>#REF!</v>
      </c>
      <c r="AH7" s="41"/>
      <c r="AI7" s="27" t="str">
        <f>IF(B7="","",IF(B7=D7,1,IF(B7&gt;D7,3,0)))</f>
        <v/>
      </c>
      <c r="AJ7" s="27" t="str">
        <f>IF(E7="","",IF(E7=G7,1,IF(E7&gt;G7,3,0)))</f>
        <v/>
      </c>
      <c r="AK7" s="27" t="str">
        <f>IF(H7="","",IF(H7=J7,1,IF(H7&gt;J7,3,0)))</f>
        <v/>
      </c>
      <c r="AL7" s="27" t="str">
        <f>IF(K7="","",IF(K7=M7,1,IF(K7&gt;M7,3,0)))</f>
        <v/>
      </c>
      <c r="AM7" s="27" t="e">
        <f>IF(#REF!="","",IF(#REF!=#REF!,1,IF(#REF!&gt;#REF!,3,0)))</f>
        <v>#REF!</v>
      </c>
      <c r="AN7" s="43" t="e">
        <f t="shared" ref="AN7:AN9" si="3">SUM(AI7:AM7)</f>
        <v>#REF!</v>
      </c>
    </row>
    <row r="8" spans="1:40" x14ac:dyDescent="0.15">
      <c r="A8" s="131" t="str">
        <f>H5</f>
        <v>三・七</v>
      </c>
      <c r="B8" s="141" t="str">
        <f>IF(J6="","",J6)</f>
        <v/>
      </c>
      <c r="C8" s="142" t="s">
        <v>32</v>
      </c>
      <c r="D8" s="143" t="str">
        <f>IF(H6="","",H6)</f>
        <v/>
      </c>
      <c r="E8" s="142" t="str">
        <f>IF(J7="","",J7)</f>
        <v/>
      </c>
      <c r="F8" s="142" t="s">
        <v>32</v>
      </c>
      <c r="G8" s="142" t="str">
        <f>IF(H7="","",H7)</f>
        <v/>
      </c>
      <c r="H8" s="594"/>
      <c r="I8" s="595"/>
      <c r="J8" s="596"/>
      <c r="K8" s="142"/>
      <c r="L8" s="137" t="s">
        <v>32</v>
      </c>
      <c r="M8" s="142"/>
      <c r="N8" s="176"/>
      <c r="O8" s="177"/>
      <c r="P8" s="118"/>
      <c r="Q8" s="118"/>
      <c r="S8" s="40" t="str">
        <f t="shared" si="1"/>
        <v>0</v>
      </c>
      <c r="T8" s="40" t="str">
        <f t="shared" si="1"/>
        <v>-</v>
      </c>
      <c r="U8" s="40" t="str">
        <f t="shared" si="1"/>
        <v>0</v>
      </c>
      <c r="V8" s="40" t="str">
        <f t="shared" ref="V8:X9" si="4">IF(E8="","0",E8)</f>
        <v>0</v>
      </c>
      <c r="W8" s="40" t="str">
        <f t="shared" si="4"/>
        <v>-</v>
      </c>
      <c r="X8" s="40" t="str">
        <f t="shared" si="4"/>
        <v>0</v>
      </c>
      <c r="Y8" s="40"/>
      <c r="Z8" s="40"/>
      <c r="AA8" s="40"/>
      <c r="AB8" s="40" t="str">
        <f>IF(K8="","0",K8)</f>
        <v>0</v>
      </c>
      <c r="AC8" s="40" t="str">
        <f>IF(L8="","0",L8)</f>
        <v>-</v>
      </c>
      <c r="AD8" s="40" t="str">
        <f>IF(M8="","0",M8)</f>
        <v>0</v>
      </c>
      <c r="AE8" s="40" t="e">
        <f>IF(#REF!="","0",#REF!)</f>
        <v>#REF!</v>
      </c>
      <c r="AF8" s="40" t="e">
        <f>IF(#REF!="","0",#REF!)</f>
        <v>#REF!</v>
      </c>
      <c r="AG8" s="40" t="e">
        <f>IF(#REF!="","0",#REF!)</f>
        <v>#REF!</v>
      </c>
      <c r="AH8" s="41"/>
      <c r="AI8" s="41" t="str">
        <f>IF(B8="","",IF(B8=D8,1,IF(B8&gt;D8,3,0)))</f>
        <v/>
      </c>
      <c r="AJ8" s="41" t="str">
        <f>IF(E8="","",IF(E8=G8,1,IF(E8&gt;G8,3,0)))</f>
        <v/>
      </c>
      <c r="AK8" s="41" t="str">
        <f>IF(H8="","",IF(H8=J8,1,IF(H8&gt;J8,3,0)))</f>
        <v/>
      </c>
      <c r="AL8" s="41" t="str">
        <f>IF(K8="","",IF(K8=M8,1,IF(K8&gt;M8,3,0)))</f>
        <v/>
      </c>
      <c r="AM8" s="41" t="e">
        <f>IF(#REF!="","",IF(#REF!=#REF!,1,IF(#REF!&gt;#REF!,3,0)))</f>
        <v>#REF!</v>
      </c>
      <c r="AN8" s="44" t="e">
        <f t="shared" si="3"/>
        <v>#REF!</v>
      </c>
    </row>
    <row r="9" spans="1:40" ht="21.75" thickBot="1" x14ac:dyDescent="0.2">
      <c r="A9" s="144" t="str">
        <f>K5</f>
        <v>翔洋</v>
      </c>
      <c r="B9" s="145" t="str">
        <f>IF(M6="","",M6)</f>
        <v/>
      </c>
      <c r="C9" s="146" t="s">
        <v>32</v>
      </c>
      <c r="D9" s="147" t="str">
        <f>IF(K6="","",K6)</f>
        <v/>
      </c>
      <c r="E9" s="146" t="str">
        <f>IF(M7="","",M7)</f>
        <v/>
      </c>
      <c r="F9" s="146" t="s">
        <v>32</v>
      </c>
      <c r="G9" s="146" t="str">
        <f>IF(K7="","",K7)</f>
        <v/>
      </c>
      <c r="H9" s="148" t="str">
        <f>IF(M8="","",M8)</f>
        <v/>
      </c>
      <c r="I9" s="149" t="s">
        <v>32</v>
      </c>
      <c r="J9" s="147" t="str">
        <f>IF(K8="","",K8)</f>
        <v/>
      </c>
      <c r="K9" s="597"/>
      <c r="L9" s="597"/>
      <c r="M9" s="597"/>
      <c r="N9" s="178"/>
      <c r="O9" s="179"/>
      <c r="P9" s="118"/>
      <c r="Q9" s="118"/>
      <c r="S9" s="40" t="str">
        <f t="shared" si="1"/>
        <v>0</v>
      </c>
      <c r="T9" s="40" t="str">
        <f t="shared" si="1"/>
        <v>-</v>
      </c>
      <c r="U9" s="40" t="str">
        <f t="shared" si="1"/>
        <v>0</v>
      </c>
      <c r="V9" s="40" t="str">
        <f t="shared" si="4"/>
        <v>0</v>
      </c>
      <c r="W9" s="40" t="str">
        <f t="shared" si="4"/>
        <v>-</v>
      </c>
      <c r="X9" s="40" t="str">
        <f t="shared" si="4"/>
        <v>0</v>
      </c>
      <c r="Y9" s="40" t="str">
        <f>IF(H9="","0",H9)</f>
        <v>0</v>
      </c>
      <c r="Z9" s="40" t="str">
        <f>IF(I9="","0",I9)</f>
        <v>-</v>
      </c>
      <c r="AA9" s="40" t="str">
        <f>IF(J9="","0",J9)</f>
        <v>0</v>
      </c>
      <c r="AB9" s="40"/>
      <c r="AC9" s="40"/>
      <c r="AD9" s="40"/>
      <c r="AE9" s="40" t="e">
        <f>IF(#REF!="","0",#REF!)</f>
        <v>#REF!</v>
      </c>
      <c r="AF9" s="40" t="e">
        <f>IF(#REF!="","0",#REF!)</f>
        <v>#REF!</v>
      </c>
      <c r="AG9" s="40" t="e">
        <f>IF(#REF!="","0",#REF!)</f>
        <v>#REF!</v>
      </c>
      <c r="AH9" s="41"/>
      <c r="AI9" s="27" t="str">
        <f>IF(B9="","",IF(B9=D9,1,IF(B9&gt;D9,3,0)))</f>
        <v/>
      </c>
      <c r="AJ9" s="27" t="str">
        <f>IF(E9="","",IF(E9=G9,1,IF(E9&gt;G9,3,0)))</f>
        <v/>
      </c>
      <c r="AK9" s="27" t="str">
        <f>IF(H9="","",IF(H9=J9,1,IF(H9&gt;J9,3,0)))</f>
        <v/>
      </c>
      <c r="AL9" s="27" t="str">
        <f>IF(K9="","",IF(K9=M9,1,IF(K9&gt;M9,3,0)))</f>
        <v/>
      </c>
      <c r="AM9" s="27" t="e">
        <f>IF(#REF!="","",IF(#REF!=#REF!,1,IF(#REF!&gt;#REF!,3,0)))</f>
        <v>#REF!</v>
      </c>
      <c r="AN9" s="43" t="e">
        <f t="shared" si="3"/>
        <v>#REF!</v>
      </c>
    </row>
    <row r="10" spans="1:40" x14ac:dyDescent="0.1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17"/>
      <c r="Q10" s="117"/>
      <c r="S10" s="29"/>
      <c r="AB10" s="28"/>
    </row>
    <row r="11" spans="1:40" ht="21.75" thickBot="1" x14ac:dyDescent="0.25">
      <c r="A11" s="128"/>
      <c r="B11" s="150"/>
      <c r="C11" s="150"/>
      <c r="D11" s="150"/>
      <c r="E11" s="129"/>
      <c r="F11" s="129"/>
      <c r="G11" s="128"/>
      <c r="H11" s="128"/>
      <c r="I11" s="128"/>
      <c r="J11" s="128"/>
      <c r="K11" s="128"/>
      <c r="L11" s="128"/>
      <c r="M11" s="128"/>
      <c r="N11" s="128"/>
      <c r="O11" s="128"/>
      <c r="P11" s="117"/>
      <c r="Q11" s="117"/>
      <c r="S11" s="29"/>
      <c r="AB11" s="28"/>
    </row>
    <row r="12" spans="1:40" ht="21.75" thickBot="1" x14ac:dyDescent="0.2">
      <c r="A12" s="151"/>
      <c r="B12" s="559" t="str">
        <f>要項!D69</f>
        <v>二中</v>
      </c>
      <c r="C12" s="560"/>
      <c r="D12" s="561"/>
      <c r="E12" s="558" t="str">
        <f>要項!I69</f>
        <v>四中</v>
      </c>
      <c r="F12" s="560"/>
      <c r="G12" s="561"/>
      <c r="H12" s="558" t="str">
        <f>要項!L69</f>
        <v>飯田</v>
      </c>
      <c r="I12" s="560"/>
      <c r="J12" s="561"/>
      <c r="K12" s="558" t="str">
        <f>要項!O69</f>
        <v>由比・蒲原</v>
      </c>
      <c r="L12" s="560"/>
      <c r="M12" s="561"/>
      <c r="N12" s="151" t="s">
        <v>30</v>
      </c>
      <c r="O12" s="174" t="s">
        <v>31</v>
      </c>
      <c r="P12" s="33"/>
      <c r="Q12" s="33"/>
      <c r="S12" s="29"/>
      <c r="AB12" s="28"/>
    </row>
    <row r="13" spans="1:40" x14ac:dyDescent="0.15">
      <c r="A13" s="152" t="str">
        <f>B12</f>
        <v>二中</v>
      </c>
      <c r="B13" s="586"/>
      <c r="C13" s="587"/>
      <c r="D13" s="588"/>
      <c r="E13" s="153"/>
      <c r="F13" s="154" t="s">
        <v>32</v>
      </c>
      <c r="G13" s="153"/>
      <c r="H13" s="155"/>
      <c r="I13" s="154" t="s">
        <v>32</v>
      </c>
      <c r="J13" s="156"/>
      <c r="K13" s="153"/>
      <c r="L13" s="154" t="s">
        <v>32</v>
      </c>
      <c r="M13" s="153"/>
      <c r="N13" s="180"/>
      <c r="O13" s="181"/>
      <c r="P13" s="117"/>
      <c r="Q13" s="117"/>
      <c r="S13" s="40"/>
      <c r="T13" s="40"/>
      <c r="U13" s="40"/>
      <c r="V13" s="40" t="str">
        <f t="shared" ref="V13:AD13" si="5">IF(E13="","0",E13)</f>
        <v>0</v>
      </c>
      <c r="W13" s="40" t="str">
        <f t="shared" si="5"/>
        <v>-</v>
      </c>
      <c r="X13" s="40" t="str">
        <f t="shared" si="5"/>
        <v>0</v>
      </c>
      <c r="Y13" s="40" t="str">
        <f t="shared" si="5"/>
        <v>0</v>
      </c>
      <c r="Z13" s="40" t="str">
        <f t="shared" si="5"/>
        <v>-</v>
      </c>
      <c r="AA13" s="40" t="str">
        <f t="shared" si="5"/>
        <v>0</v>
      </c>
      <c r="AB13" s="40" t="str">
        <f t="shared" si="5"/>
        <v>0</v>
      </c>
      <c r="AC13" s="40" t="str">
        <f t="shared" si="5"/>
        <v>-</v>
      </c>
      <c r="AD13" s="40" t="str">
        <f t="shared" si="5"/>
        <v>0</v>
      </c>
      <c r="AE13" s="40" t="e">
        <f>IF(#REF!="","0",#REF!)</f>
        <v>#REF!</v>
      </c>
      <c r="AF13" s="40" t="e">
        <f>IF(#REF!="","0",#REF!)</f>
        <v>#REF!</v>
      </c>
      <c r="AG13" s="40" t="e">
        <f>IF(#REF!="","0",#REF!)</f>
        <v>#REF!</v>
      </c>
      <c r="AH13" s="41"/>
      <c r="AI13" s="41" t="str">
        <f>IF(B13="","",IF(B13=B13,1,IF(B13&gt;B13,3,0)))</f>
        <v/>
      </c>
      <c r="AJ13" s="41" t="str">
        <f>IF(E13="","",IF(E13=G13,1,IF(E13&gt;G13,3,0)))</f>
        <v/>
      </c>
      <c r="AK13" s="41" t="str">
        <f>IF(H13="","",IF(H13=J13,1,IF(H13&gt;J13,3,0)))</f>
        <v/>
      </c>
      <c r="AL13" s="41" t="str">
        <f>IF(K13="","",IF(K13=M13,1,IF(K13&gt;M13,3,0)))</f>
        <v/>
      </c>
      <c r="AM13" s="41" t="e">
        <f>IF(#REF!="","",IF(#REF!=#REF!,1,IF(#REF!&gt;#REF!,3,0)))</f>
        <v>#REF!</v>
      </c>
      <c r="AN13" s="42" t="e">
        <f>SUM(AI13:AM13)</f>
        <v>#REF!</v>
      </c>
    </row>
    <row r="14" spans="1:40" x14ac:dyDescent="0.15">
      <c r="A14" s="157" t="str">
        <f>E12</f>
        <v>四中</v>
      </c>
      <c r="B14" s="158" t="str">
        <f>IF(G13="","",G13)</f>
        <v/>
      </c>
      <c r="C14" s="159" t="s">
        <v>32</v>
      </c>
      <c r="D14" s="160" t="str">
        <f>IF(E13="","",E13)</f>
        <v/>
      </c>
      <c r="E14" s="569"/>
      <c r="F14" s="570"/>
      <c r="G14" s="570"/>
      <c r="H14" s="161"/>
      <c r="I14" s="159" t="s">
        <v>32</v>
      </c>
      <c r="J14" s="160"/>
      <c r="K14" s="162"/>
      <c r="L14" s="159" t="s">
        <v>32</v>
      </c>
      <c r="M14" s="162"/>
      <c r="N14" s="181"/>
      <c r="O14" s="157"/>
      <c r="P14" s="117"/>
      <c r="Q14" s="117"/>
      <c r="S14" s="40" t="str">
        <f t="shared" ref="S14:U16" si="6">IF(B14="","0",B14)</f>
        <v>0</v>
      </c>
      <c r="T14" s="40" t="str">
        <f t="shared" si="6"/>
        <v>-</v>
      </c>
      <c r="U14" s="40" t="str">
        <f t="shared" si="6"/>
        <v>0</v>
      </c>
      <c r="V14" s="40"/>
      <c r="W14" s="40"/>
      <c r="X14" s="40"/>
      <c r="Y14" s="40" t="str">
        <f t="shared" ref="Y14:AD14" si="7">IF(H14="","0",H14)</f>
        <v>0</v>
      </c>
      <c r="Z14" s="40" t="str">
        <f t="shared" si="7"/>
        <v>-</v>
      </c>
      <c r="AA14" s="40" t="str">
        <f t="shared" si="7"/>
        <v>0</v>
      </c>
      <c r="AB14" s="40" t="str">
        <f t="shared" si="7"/>
        <v>0</v>
      </c>
      <c r="AC14" s="40" t="str">
        <f t="shared" si="7"/>
        <v>-</v>
      </c>
      <c r="AD14" s="40" t="str">
        <f t="shared" si="7"/>
        <v>0</v>
      </c>
      <c r="AE14" s="40" t="e">
        <f>IF(#REF!="","0",#REF!)</f>
        <v>#REF!</v>
      </c>
      <c r="AF14" s="40" t="e">
        <f>IF(#REF!="","0",#REF!)</f>
        <v>#REF!</v>
      </c>
      <c r="AG14" s="40" t="e">
        <f>IF(#REF!="","0",#REF!)</f>
        <v>#REF!</v>
      </c>
      <c r="AH14" s="41"/>
      <c r="AI14" s="27" t="str">
        <f>IF(B14="","",IF(B14=D14,1,IF(B14&gt;D14,3,0)))</f>
        <v/>
      </c>
      <c r="AJ14" s="27" t="str">
        <f>IF(E14="","",IF(E14=G14,1,IF(E14&gt;G14,3,0)))</f>
        <v/>
      </c>
      <c r="AK14" s="27" t="str">
        <f>IF(H14="","",IF(H14=J14,1,IF(H14&gt;J14,3,0)))</f>
        <v/>
      </c>
      <c r="AL14" s="27" t="str">
        <f>IF(K14="","",IF(K14=M14,1,IF(K14&gt;M14,3,0)))</f>
        <v/>
      </c>
      <c r="AM14" s="27" t="e">
        <f>IF(#REF!="","",IF(#REF!=#REF!,1,IF(#REF!&gt;#REF!,3,0)))</f>
        <v>#REF!</v>
      </c>
      <c r="AN14" s="43" t="e">
        <f t="shared" ref="AN14:AN16" si="8">SUM(AI14:AM14)</f>
        <v>#REF!</v>
      </c>
    </row>
    <row r="15" spans="1:40" x14ac:dyDescent="0.15">
      <c r="A15" s="152" t="str">
        <f>H12</f>
        <v>飯田</v>
      </c>
      <c r="B15" s="163" t="str">
        <f>IF(J13="","",J13)</f>
        <v/>
      </c>
      <c r="C15" s="127" t="s">
        <v>32</v>
      </c>
      <c r="D15" s="164" t="str">
        <f>IF(H13="","",H13)</f>
        <v/>
      </c>
      <c r="E15" s="127" t="str">
        <f>IF(J14="","",J14)</f>
        <v/>
      </c>
      <c r="F15" s="127" t="s">
        <v>32</v>
      </c>
      <c r="G15" s="127" t="str">
        <f>IF(H14="","",H14)</f>
        <v/>
      </c>
      <c r="H15" s="571"/>
      <c r="I15" s="572"/>
      <c r="J15" s="573"/>
      <c r="K15" s="127"/>
      <c r="L15" s="159" t="s">
        <v>32</v>
      </c>
      <c r="M15" s="127"/>
      <c r="N15" s="181"/>
      <c r="O15" s="157"/>
      <c r="P15" s="117"/>
      <c r="Q15" s="117"/>
      <c r="S15" s="40" t="str">
        <f t="shared" si="6"/>
        <v>0</v>
      </c>
      <c r="T15" s="40" t="str">
        <f t="shared" si="6"/>
        <v>-</v>
      </c>
      <c r="U15" s="40" t="str">
        <f t="shared" si="6"/>
        <v>0</v>
      </c>
      <c r="V15" s="40" t="str">
        <f t="shared" ref="V15:X16" si="9">IF(E15="","0",E15)</f>
        <v>0</v>
      </c>
      <c r="W15" s="40" t="str">
        <f t="shared" si="9"/>
        <v>-</v>
      </c>
      <c r="X15" s="40" t="str">
        <f t="shared" si="9"/>
        <v>0</v>
      </c>
      <c r="Y15" s="40"/>
      <c r="Z15" s="40"/>
      <c r="AA15" s="40"/>
      <c r="AB15" s="40" t="str">
        <f>IF(K15="","0",K15)</f>
        <v>0</v>
      </c>
      <c r="AC15" s="40" t="str">
        <f>IF(L15="","0",L15)</f>
        <v>-</v>
      </c>
      <c r="AD15" s="40" t="str">
        <f>IF(M15="","0",M15)</f>
        <v>0</v>
      </c>
      <c r="AE15" s="40" t="e">
        <f>IF(#REF!="","0",#REF!)</f>
        <v>#REF!</v>
      </c>
      <c r="AF15" s="40" t="e">
        <f>IF(#REF!="","0",#REF!)</f>
        <v>#REF!</v>
      </c>
      <c r="AG15" s="40" t="e">
        <f>IF(#REF!="","0",#REF!)</f>
        <v>#REF!</v>
      </c>
      <c r="AH15" s="41"/>
      <c r="AI15" s="41" t="str">
        <f>IF(B15="","",IF(B15=D15,1,IF(B15&gt;D15,3,0)))</f>
        <v/>
      </c>
      <c r="AJ15" s="41" t="str">
        <f>IF(E15="","",IF(E15=G15,1,IF(E15&gt;G15,3,0)))</f>
        <v/>
      </c>
      <c r="AK15" s="41" t="str">
        <f>IF(H15="","",IF(H15=J15,1,IF(H15&gt;J15,3,0)))</f>
        <v/>
      </c>
      <c r="AL15" s="41" t="str">
        <f>IF(K15="","",IF(K15=M15,1,IF(K15&gt;M15,3,0)))</f>
        <v/>
      </c>
      <c r="AM15" s="41" t="e">
        <f>IF(#REF!="","",IF(#REF!=#REF!,1,IF(#REF!&gt;#REF!,3,0)))</f>
        <v>#REF!</v>
      </c>
      <c r="AN15" s="44" t="e">
        <f t="shared" si="8"/>
        <v>#REF!</v>
      </c>
    </row>
    <row r="16" spans="1:40" ht="21.75" thickBot="1" x14ac:dyDescent="0.2">
      <c r="A16" s="165" t="str">
        <f>K12</f>
        <v>由比・蒲原</v>
      </c>
      <c r="B16" s="166" t="str">
        <f>IF(M13="","",M13)</f>
        <v/>
      </c>
      <c r="C16" s="167" t="s">
        <v>32</v>
      </c>
      <c r="D16" s="168" t="str">
        <f>IF(K13="","",K13)</f>
        <v/>
      </c>
      <c r="E16" s="167" t="str">
        <f>IF(M14="","",M14)</f>
        <v/>
      </c>
      <c r="F16" s="167" t="s">
        <v>32</v>
      </c>
      <c r="G16" s="167" t="str">
        <f>IF(K14="","",K14)</f>
        <v/>
      </c>
      <c r="H16" s="169"/>
      <c r="I16" s="170" t="s">
        <v>32</v>
      </c>
      <c r="J16" s="168" t="str">
        <f>IF(K15="","",K15)</f>
        <v/>
      </c>
      <c r="K16" s="574"/>
      <c r="L16" s="574"/>
      <c r="M16" s="574"/>
      <c r="N16" s="182"/>
      <c r="O16" s="165"/>
      <c r="P16" s="117"/>
      <c r="Q16" s="117"/>
      <c r="S16" s="40" t="str">
        <f t="shared" si="6"/>
        <v>0</v>
      </c>
      <c r="T16" s="40" t="str">
        <f t="shared" si="6"/>
        <v>-</v>
      </c>
      <c r="U16" s="40" t="str">
        <f t="shared" si="6"/>
        <v>0</v>
      </c>
      <c r="V16" s="40" t="str">
        <f t="shared" si="9"/>
        <v>0</v>
      </c>
      <c r="W16" s="40" t="str">
        <f t="shared" si="9"/>
        <v>-</v>
      </c>
      <c r="X16" s="40" t="str">
        <f t="shared" si="9"/>
        <v>0</v>
      </c>
      <c r="Y16" s="40" t="str">
        <f>IF(H16="","0",H16)</f>
        <v>0</v>
      </c>
      <c r="Z16" s="40" t="str">
        <f>IF(I16="","0",I16)</f>
        <v>-</v>
      </c>
      <c r="AA16" s="40" t="str">
        <f>IF(J16="","0",J16)</f>
        <v>0</v>
      </c>
      <c r="AB16" s="40"/>
      <c r="AC16" s="40"/>
      <c r="AD16" s="40"/>
      <c r="AE16" s="40" t="e">
        <f>IF(#REF!="","0",#REF!)</f>
        <v>#REF!</v>
      </c>
      <c r="AF16" s="40" t="e">
        <f>IF(#REF!="","0",#REF!)</f>
        <v>#REF!</v>
      </c>
      <c r="AG16" s="40" t="e">
        <f>IF(#REF!="","0",#REF!)</f>
        <v>#REF!</v>
      </c>
      <c r="AH16" s="41"/>
      <c r="AI16" s="27" t="str">
        <f>IF(B16="","",IF(B16=D16,1,IF(B16&gt;D16,3,0)))</f>
        <v/>
      </c>
      <c r="AJ16" s="27" t="str">
        <f>IF(E16="","",IF(E16=G16,1,IF(E16&gt;G16,3,0)))</f>
        <v/>
      </c>
      <c r="AK16" s="27" t="str">
        <f>IF(H16="","",IF(H16=J16,1,IF(H16&gt;J16,3,0)))</f>
        <v/>
      </c>
      <c r="AL16" s="27" t="str">
        <f>IF(K16="","",IF(K16=M16,1,IF(K16&gt;M16,3,0)))</f>
        <v/>
      </c>
      <c r="AM16" s="27" t="e">
        <f>IF(#REF!="","",IF(#REF!=#REF!,1,IF(#REF!&gt;#REF!,3,0)))</f>
        <v>#REF!</v>
      </c>
      <c r="AN16" s="43" t="e">
        <f t="shared" si="8"/>
        <v>#REF!</v>
      </c>
    </row>
    <row r="17" spans="1:40" x14ac:dyDescent="0.2">
      <c r="A17" s="128"/>
      <c r="B17" s="150"/>
      <c r="C17" s="150"/>
      <c r="D17" s="150"/>
      <c r="E17" s="150"/>
      <c r="F17" s="129"/>
      <c r="G17" s="128"/>
      <c r="H17" s="128"/>
      <c r="I17" s="128"/>
      <c r="J17" s="128"/>
      <c r="K17" s="128"/>
      <c r="L17" s="128"/>
      <c r="M17" s="128"/>
      <c r="N17" s="128"/>
      <c r="O17" s="128"/>
      <c r="P17" s="117"/>
      <c r="Q17" s="117"/>
      <c r="S17" s="29"/>
      <c r="AB17" s="28"/>
    </row>
    <row r="18" spans="1:40" ht="21.75" thickBot="1" x14ac:dyDescent="0.2">
      <c r="A18" s="128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183"/>
      <c r="O18" s="142"/>
      <c r="P18" s="34"/>
      <c r="Q18" s="34"/>
      <c r="S18" s="29"/>
      <c r="AB18" s="28"/>
    </row>
    <row r="19" spans="1:40" ht="21.75" thickBot="1" x14ac:dyDescent="0.2">
      <c r="A19" s="151"/>
      <c r="B19" s="559" t="str">
        <f>要項!D70</f>
        <v>興津・庵原</v>
      </c>
      <c r="C19" s="560"/>
      <c r="D19" s="561"/>
      <c r="E19" s="558" t="str">
        <f>要項!I70</f>
        <v>一中</v>
      </c>
      <c r="F19" s="560"/>
      <c r="G19" s="561"/>
      <c r="H19" s="558" t="str">
        <f>要項!L70</f>
        <v>袖師</v>
      </c>
      <c r="I19" s="560"/>
      <c r="J19" s="561"/>
      <c r="K19" s="558" t="str">
        <f>要項!O70</f>
        <v>六中</v>
      </c>
      <c r="L19" s="560"/>
      <c r="M19" s="561"/>
      <c r="N19" s="151" t="s">
        <v>30</v>
      </c>
      <c r="O19" s="174" t="s">
        <v>31</v>
      </c>
      <c r="P19" s="33"/>
      <c r="Q19" s="33"/>
      <c r="S19" s="29"/>
      <c r="AC19" s="29"/>
      <c r="AD19" s="29"/>
      <c r="AE19" s="29"/>
      <c r="AF19" s="29"/>
      <c r="AG19" s="29"/>
    </row>
    <row r="20" spans="1:40" x14ac:dyDescent="0.15">
      <c r="A20" s="152" t="str">
        <f>B19</f>
        <v>興津・庵原</v>
      </c>
      <c r="B20" s="586"/>
      <c r="C20" s="587"/>
      <c r="D20" s="588"/>
      <c r="E20" s="153"/>
      <c r="F20" s="154" t="s">
        <v>32</v>
      </c>
      <c r="G20" s="153"/>
      <c r="H20" s="155"/>
      <c r="I20" s="154" t="s">
        <v>32</v>
      </c>
      <c r="J20" s="156"/>
      <c r="K20" s="153"/>
      <c r="L20" s="154" t="s">
        <v>32</v>
      </c>
      <c r="M20" s="153"/>
      <c r="N20" s="180"/>
      <c r="O20" s="181"/>
      <c r="P20" s="117"/>
      <c r="Q20" s="117"/>
      <c r="S20" s="40"/>
      <c r="T20" s="40"/>
      <c r="U20" s="40"/>
      <c r="V20" s="40" t="str">
        <f t="shared" ref="V20:AD20" si="10">IF(E20="","0",E20)</f>
        <v>0</v>
      </c>
      <c r="W20" s="40" t="str">
        <f t="shared" si="10"/>
        <v>-</v>
      </c>
      <c r="X20" s="40" t="str">
        <f t="shared" si="10"/>
        <v>0</v>
      </c>
      <c r="Y20" s="40" t="str">
        <f t="shared" si="10"/>
        <v>0</v>
      </c>
      <c r="Z20" s="40" t="str">
        <f t="shared" si="10"/>
        <v>-</v>
      </c>
      <c r="AA20" s="40" t="str">
        <f t="shared" si="10"/>
        <v>0</v>
      </c>
      <c r="AB20" s="40" t="str">
        <f t="shared" si="10"/>
        <v>0</v>
      </c>
      <c r="AC20" s="40" t="str">
        <f t="shared" si="10"/>
        <v>-</v>
      </c>
      <c r="AD20" s="40" t="str">
        <f t="shared" si="10"/>
        <v>0</v>
      </c>
      <c r="AE20" s="40" t="e">
        <f>IF(#REF!="","0",#REF!)</f>
        <v>#REF!</v>
      </c>
      <c r="AF20" s="40" t="e">
        <f>IF(#REF!="","0",#REF!)</f>
        <v>#REF!</v>
      </c>
      <c r="AG20" s="40" t="e">
        <f>IF(#REF!="","0",#REF!)</f>
        <v>#REF!</v>
      </c>
      <c r="AH20" s="41"/>
      <c r="AI20" s="41" t="str">
        <f>IF(B20="","",IF(B20=B20,1,IF(B20&gt;B20,3,0)))</f>
        <v/>
      </c>
      <c r="AJ20" s="41" t="str">
        <f>IF(E20="","",IF(E20=G20,1,IF(E20&gt;G20,3,0)))</f>
        <v/>
      </c>
      <c r="AK20" s="41" t="str">
        <f>IF(H20="","",IF(H20=J20,1,IF(H20&gt;J20,3,0)))</f>
        <v/>
      </c>
      <c r="AL20" s="41" t="str">
        <f>IF(K20="","",IF(K20=M20,1,IF(K20&gt;M20,3,0)))</f>
        <v/>
      </c>
      <c r="AM20" s="41" t="e">
        <f>IF(#REF!="","",IF(#REF!=#REF!,1,IF(#REF!&gt;#REF!,3,0)))</f>
        <v>#REF!</v>
      </c>
      <c r="AN20" s="42" t="e">
        <f>SUM(AI20:AM20)</f>
        <v>#REF!</v>
      </c>
    </row>
    <row r="21" spans="1:40" x14ac:dyDescent="0.15">
      <c r="A21" s="157" t="str">
        <f>E19</f>
        <v>一中</v>
      </c>
      <c r="B21" s="158" t="str">
        <f>IF(G20="","",G20)</f>
        <v/>
      </c>
      <c r="C21" s="159" t="s">
        <v>32</v>
      </c>
      <c r="D21" s="160" t="str">
        <f>IF(E20="","",E20)</f>
        <v/>
      </c>
      <c r="E21" s="569"/>
      <c r="F21" s="570"/>
      <c r="G21" s="570"/>
      <c r="H21" s="161"/>
      <c r="I21" s="159" t="s">
        <v>32</v>
      </c>
      <c r="J21" s="160"/>
      <c r="K21" s="162"/>
      <c r="L21" s="159" t="s">
        <v>32</v>
      </c>
      <c r="M21" s="162"/>
      <c r="N21" s="181"/>
      <c r="O21" s="157"/>
      <c r="P21" s="117"/>
      <c r="Q21" s="117"/>
      <c r="S21" s="40" t="str">
        <f t="shared" ref="S21:U23" si="11">IF(B21="","0",B21)</f>
        <v>0</v>
      </c>
      <c r="T21" s="40" t="str">
        <f t="shared" si="11"/>
        <v>-</v>
      </c>
      <c r="U21" s="40" t="str">
        <f t="shared" si="11"/>
        <v>0</v>
      </c>
      <c r="V21" s="40"/>
      <c r="W21" s="40"/>
      <c r="X21" s="40"/>
      <c r="Y21" s="40" t="str">
        <f t="shared" ref="Y21:AD21" si="12">IF(H21="","0",H21)</f>
        <v>0</v>
      </c>
      <c r="Z21" s="40" t="str">
        <f t="shared" si="12"/>
        <v>-</v>
      </c>
      <c r="AA21" s="40" t="str">
        <f t="shared" si="12"/>
        <v>0</v>
      </c>
      <c r="AB21" s="40" t="str">
        <f t="shared" si="12"/>
        <v>0</v>
      </c>
      <c r="AC21" s="40" t="str">
        <f t="shared" si="12"/>
        <v>-</v>
      </c>
      <c r="AD21" s="40" t="str">
        <f t="shared" si="12"/>
        <v>0</v>
      </c>
      <c r="AE21" s="40" t="e">
        <f>IF(#REF!="","0",#REF!)</f>
        <v>#REF!</v>
      </c>
      <c r="AF21" s="40" t="e">
        <f>IF(#REF!="","0",#REF!)</f>
        <v>#REF!</v>
      </c>
      <c r="AG21" s="40" t="e">
        <f>IF(#REF!="","0",#REF!)</f>
        <v>#REF!</v>
      </c>
      <c r="AH21" s="41"/>
      <c r="AI21" s="27" t="str">
        <f>IF(B21="","",IF(B21=D21,1,IF(B21&gt;D21,3,0)))</f>
        <v/>
      </c>
      <c r="AJ21" s="27" t="str">
        <f>IF(E21="","",IF(E21=G21,1,IF(E21&gt;G21,3,0)))</f>
        <v/>
      </c>
      <c r="AK21" s="27" t="str">
        <f>IF(H21="","",IF(H21=J21,1,IF(H21&gt;J21,3,0)))</f>
        <v/>
      </c>
      <c r="AL21" s="27" t="str">
        <f>IF(K21="","",IF(K21=M21,1,IF(K21&gt;M21,3,0)))</f>
        <v/>
      </c>
      <c r="AM21" s="27" t="e">
        <f>IF(#REF!="","",IF(#REF!=#REF!,1,IF(#REF!&gt;#REF!,3,0)))</f>
        <v>#REF!</v>
      </c>
      <c r="AN21" s="43" t="e">
        <f t="shared" ref="AN21:AN23" si="13">SUM(AI21:AM21)</f>
        <v>#REF!</v>
      </c>
    </row>
    <row r="22" spans="1:40" x14ac:dyDescent="0.15">
      <c r="A22" s="152" t="str">
        <f>H19</f>
        <v>袖師</v>
      </c>
      <c r="B22" s="163" t="str">
        <f>IF(J20="","",J20)</f>
        <v/>
      </c>
      <c r="C22" s="127" t="s">
        <v>32</v>
      </c>
      <c r="D22" s="164" t="str">
        <f>IF(H20="","",H20)</f>
        <v/>
      </c>
      <c r="E22" s="127" t="str">
        <f>IF(J21="","",J21)</f>
        <v/>
      </c>
      <c r="F22" s="127" t="s">
        <v>32</v>
      </c>
      <c r="G22" s="127" t="str">
        <f>IF(H21="","",H21)</f>
        <v/>
      </c>
      <c r="H22" s="571"/>
      <c r="I22" s="572"/>
      <c r="J22" s="573"/>
      <c r="K22" s="127"/>
      <c r="L22" s="159" t="s">
        <v>32</v>
      </c>
      <c r="M22" s="127"/>
      <c r="N22" s="181"/>
      <c r="O22" s="157"/>
      <c r="P22" s="117"/>
      <c r="Q22" s="117"/>
      <c r="S22" s="40" t="str">
        <f t="shared" si="11"/>
        <v>0</v>
      </c>
      <c r="T22" s="40" t="str">
        <f t="shared" si="11"/>
        <v>-</v>
      </c>
      <c r="U22" s="40" t="str">
        <f t="shared" si="11"/>
        <v>0</v>
      </c>
      <c r="V22" s="40" t="str">
        <f t="shared" ref="V22:X23" si="14">IF(E22="","0",E22)</f>
        <v>0</v>
      </c>
      <c r="W22" s="40" t="str">
        <f t="shared" si="14"/>
        <v>-</v>
      </c>
      <c r="X22" s="40" t="str">
        <f t="shared" si="14"/>
        <v>0</v>
      </c>
      <c r="Y22" s="40"/>
      <c r="Z22" s="40"/>
      <c r="AA22" s="40"/>
      <c r="AB22" s="40" t="str">
        <f>IF(K22="","0",K22)</f>
        <v>0</v>
      </c>
      <c r="AC22" s="40" t="str">
        <f>IF(L22="","0",L22)</f>
        <v>-</v>
      </c>
      <c r="AD22" s="40" t="str">
        <f>IF(M22="","0",M22)</f>
        <v>0</v>
      </c>
      <c r="AE22" s="40" t="e">
        <f>IF(#REF!="","0",#REF!)</f>
        <v>#REF!</v>
      </c>
      <c r="AF22" s="40" t="e">
        <f>IF(#REF!="","0",#REF!)</f>
        <v>#REF!</v>
      </c>
      <c r="AG22" s="40" t="e">
        <f>IF(#REF!="","0",#REF!)</f>
        <v>#REF!</v>
      </c>
      <c r="AH22" s="41"/>
      <c r="AI22" s="41" t="str">
        <f>IF(B22="","",IF(B22=D22,1,IF(B22&gt;D22,3,0)))</f>
        <v/>
      </c>
      <c r="AJ22" s="41" t="str">
        <f>IF(E22="","",IF(E22=G22,1,IF(E22&gt;G22,3,0)))</f>
        <v/>
      </c>
      <c r="AK22" s="41" t="str">
        <f>IF(H22="","",IF(H22=J22,1,IF(H22&gt;J22,3,0)))</f>
        <v/>
      </c>
      <c r="AL22" s="41" t="str">
        <f>IF(K22="","",IF(K22=M22,1,IF(K22&gt;M22,3,0)))</f>
        <v/>
      </c>
      <c r="AM22" s="41" t="e">
        <f>IF(#REF!="","",IF(#REF!=#REF!,1,IF(#REF!&gt;#REF!,3,0)))</f>
        <v>#REF!</v>
      </c>
      <c r="AN22" s="44" t="e">
        <f t="shared" si="13"/>
        <v>#REF!</v>
      </c>
    </row>
    <row r="23" spans="1:40" ht="21.75" thickBot="1" x14ac:dyDescent="0.2">
      <c r="A23" s="165" t="str">
        <f>K19</f>
        <v>六中</v>
      </c>
      <c r="B23" s="166" t="str">
        <f>IF(M20="","",M20)</f>
        <v/>
      </c>
      <c r="C23" s="167" t="s">
        <v>32</v>
      </c>
      <c r="D23" s="168" t="str">
        <f>IF(K20="","",K20)</f>
        <v/>
      </c>
      <c r="E23" s="167" t="str">
        <f>IF(M21="","",M21)</f>
        <v/>
      </c>
      <c r="F23" s="167" t="s">
        <v>32</v>
      </c>
      <c r="G23" s="167" t="str">
        <f>IF(K21="","",K21)</f>
        <v/>
      </c>
      <c r="H23" s="169" t="str">
        <f>IF(M22="","",M22)</f>
        <v/>
      </c>
      <c r="I23" s="170" t="s">
        <v>32</v>
      </c>
      <c r="J23" s="168" t="str">
        <f>IF(K22="","",K22)</f>
        <v/>
      </c>
      <c r="K23" s="574"/>
      <c r="L23" s="574"/>
      <c r="M23" s="574"/>
      <c r="N23" s="182"/>
      <c r="O23" s="165"/>
      <c r="P23" s="117"/>
      <c r="Q23" s="117"/>
      <c r="S23" s="40" t="str">
        <f t="shared" si="11"/>
        <v>0</v>
      </c>
      <c r="T23" s="40" t="str">
        <f t="shared" si="11"/>
        <v>-</v>
      </c>
      <c r="U23" s="40" t="str">
        <f t="shared" si="11"/>
        <v>0</v>
      </c>
      <c r="V23" s="40" t="str">
        <f t="shared" si="14"/>
        <v>0</v>
      </c>
      <c r="W23" s="40" t="str">
        <f t="shared" si="14"/>
        <v>-</v>
      </c>
      <c r="X23" s="40" t="str">
        <f t="shared" si="14"/>
        <v>0</v>
      </c>
      <c r="Y23" s="40" t="str">
        <f>IF(H23="","0",H23)</f>
        <v>0</v>
      </c>
      <c r="Z23" s="40" t="str">
        <f>IF(I23="","0",I23)</f>
        <v>-</v>
      </c>
      <c r="AA23" s="40" t="str">
        <f>IF(J23="","0",J23)</f>
        <v>0</v>
      </c>
      <c r="AB23" s="40"/>
      <c r="AC23" s="40"/>
      <c r="AD23" s="40"/>
      <c r="AE23" s="40" t="e">
        <f>IF(#REF!="","0",#REF!)</f>
        <v>#REF!</v>
      </c>
      <c r="AF23" s="40" t="e">
        <f>IF(#REF!="","0",#REF!)</f>
        <v>#REF!</v>
      </c>
      <c r="AG23" s="40" t="e">
        <f>IF(#REF!="","0",#REF!)</f>
        <v>#REF!</v>
      </c>
      <c r="AH23" s="41"/>
      <c r="AI23" s="27" t="str">
        <f>IF(B23="","",IF(B23=D23,1,IF(B23&gt;D23,3,0)))</f>
        <v/>
      </c>
      <c r="AJ23" s="27" t="str">
        <f>IF(E23="","",IF(E23=G23,1,IF(E23&gt;G23,3,0)))</f>
        <v/>
      </c>
      <c r="AK23" s="27" t="str">
        <f>IF(H23="","",IF(H23=J23,1,IF(H23&gt;J23,3,0)))</f>
        <v/>
      </c>
      <c r="AL23" s="27" t="str">
        <f>IF(K23="","",IF(K23=M23,1,IF(K23&gt;M23,3,0)))</f>
        <v/>
      </c>
      <c r="AM23" s="27" t="e">
        <f>IF(#REF!="","",IF(#REF!=#REF!,1,IF(#REF!&gt;#REF!,3,0)))</f>
        <v>#REF!</v>
      </c>
      <c r="AN23" s="43" t="e">
        <f t="shared" si="13"/>
        <v>#REF!</v>
      </c>
    </row>
    <row r="24" spans="1:40" x14ac:dyDescent="0.15">
      <c r="A24" s="31"/>
      <c r="B24" s="31"/>
      <c r="C24" s="31"/>
    </row>
    <row r="25" spans="1:40" ht="39.950000000000003" customHeight="1" x14ac:dyDescent="0.15">
      <c r="A25" s="184" t="s">
        <v>33</v>
      </c>
      <c r="B25" s="184"/>
      <c r="C25" s="184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31"/>
      <c r="O25" s="31"/>
      <c r="P25" s="31"/>
      <c r="Q25" s="31"/>
      <c r="R25" s="31"/>
    </row>
    <row r="26" spans="1:40" ht="39.950000000000003" customHeight="1" x14ac:dyDescent="0.15">
      <c r="A26" s="184" t="s">
        <v>34</v>
      </c>
      <c r="B26" s="184"/>
      <c r="C26" s="184"/>
      <c r="D26" s="184"/>
      <c r="E26" s="563"/>
      <c r="F26" s="563"/>
      <c r="G26" s="563"/>
      <c r="H26" s="184"/>
      <c r="I26" s="563" t="s">
        <v>35</v>
      </c>
      <c r="J26" s="563"/>
      <c r="K26" s="563"/>
      <c r="L26" s="563"/>
      <c r="M26" s="563"/>
      <c r="N26" s="31"/>
      <c r="O26" s="31"/>
      <c r="P26" s="31"/>
      <c r="Q26" s="31"/>
      <c r="R26" s="31"/>
    </row>
    <row r="27" spans="1:40" ht="39.950000000000003" customHeight="1" x14ac:dyDescent="0.15">
      <c r="A27" s="184" t="s">
        <v>36</v>
      </c>
      <c r="B27" s="184"/>
      <c r="C27" s="184"/>
      <c r="D27" s="184"/>
      <c r="E27" s="563"/>
      <c r="F27" s="563"/>
      <c r="G27" s="563"/>
      <c r="H27" s="184"/>
      <c r="I27" s="563" t="s">
        <v>35</v>
      </c>
      <c r="J27" s="563"/>
      <c r="K27" s="563"/>
      <c r="L27" s="563"/>
      <c r="M27" s="563"/>
      <c r="N27" s="31"/>
      <c r="O27" s="31"/>
      <c r="P27" s="31"/>
      <c r="Q27" s="31"/>
      <c r="R27" s="31"/>
    </row>
    <row r="28" spans="1:40" ht="39.950000000000003" customHeight="1" x14ac:dyDescent="0.15">
      <c r="A28" s="184" t="s">
        <v>37</v>
      </c>
      <c r="B28" s="184"/>
      <c r="C28" s="184"/>
      <c r="D28" s="184"/>
      <c r="E28" s="563"/>
      <c r="F28" s="563"/>
      <c r="G28" s="563"/>
      <c r="H28" s="184"/>
      <c r="I28" s="563" t="s">
        <v>35</v>
      </c>
      <c r="J28" s="563"/>
      <c r="K28" s="563"/>
      <c r="L28" s="563"/>
      <c r="M28" s="563"/>
      <c r="N28" s="31"/>
      <c r="O28" s="31"/>
      <c r="P28" s="31"/>
      <c r="Q28" s="31"/>
      <c r="R28" s="31"/>
    </row>
    <row r="29" spans="1:40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40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40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0"/>
      <c r="N31" s="30"/>
      <c r="O31" s="30"/>
      <c r="P31" s="30"/>
      <c r="Q31" s="30"/>
      <c r="R31" s="31"/>
    </row>
    <row r="32" spans="1:40" ht="21.75" thickBot="1" x14ac:dyDescent="0.2">
      <c r="A32" s="186" t="s">
        <v>45</v>
      </c>
      <c r="B32" s="186"/>
      <c r="C32" s="186"/>
      <c r="D32" s="10" t="str">
        <f>要項!E100</f>
        <v>（　４月　２３日　　会場：　　　　中　　　　　会場：　　　　中　　　　</v>
      </c>
      <c r="E32" s="10"/>
      <c r="F32" s="10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7"/>
      <c r="S32" s="7"/>
    </row>
    <row r="33" spans="1:33" ht="21.75" thickBot="1" x14ac:dyDescent="0.2">
      <c r="A33" s="123"/>
      <c r="B33" s="353">
        <v>1</v>
      </c>
      <c r="C33" s="350"/>
      <c r="D33" s="350"/>
      <c r="E33" s="354"/>
      <c r="F33" s="351">
        <v>2</v>
      </c>
      <c r="G33" s="350"/>
      <c r="H33" s="350"/>
      <c r="I33" s="354"/>
      <c r="J33" s="351">
        <v>3</v>
      </c>
      <c r="K33" s="350"/>
      <c r="L33" s="350"/>
      <c r="M33" s="352"/>
      <c r="N33" s="128"/>
      <c r="O33" s="128"/>
      <c r="P33" s="128"/>
      <c r="Q33" s="128"/>
    </row>
    <row r="34" spans="1:33" x14ac:dyDescent="0.15">
      <c r="A34" s="124" t="s">
        <v>16</v>
      </c>
      <c r="B34" s="565">
        <f>要項!E102</f>
        <v>1</v>
      </c>
      <c r="C34" s="368"/>
      <c r="D34" s="368"/>
      <c r="E34" s="369"/>
      <c r="F34" s="367">
        <f>要項!K102</f>
        <v>2</v>
      </c>
      <c r="G34" s="368"/>
      <c r="H34" s="368"/>
      <c r="I34" s="369"/>
      <c r="J34" s="367">
        <f>要項!O102</f>
        <v>3</v>
      </c>
      <c r="K34" s="368"/>
      <c r="L34" s="368"/>
      <c r="M34" s="567"/>
      <c r="N34" s="128"/>
      <c r="O34" s="128"/>
      <c r="P34" s="128"/>
      <c r="Q34" s="128"/>
    </row>
    <row r="35" spans="1:33" ht="21.75" thickBot="1" x14ac:dyDescent="0.2">
      <c r="A35" s="125" t="s">
        <v>17</v>
      </c>
      <c r="B35" s="566" t="str">
        <f>要項!E103</f>
        <v>A１位</v>
      </c>
      <c r="C35" s="309"/>
      <c r="D35" s="309"/>
      <c r="E35" s="310"/>
      <c r="F35" s="308" t="str">
        <f>要項!K103</f>
        <v>B２位</v>
      </c>
      <c r="G35" s="309"/>
      <c r="H35" s="309"/>
      <c r="I35" s="310"/>
      <c r="J35" s="308" t="str">
        <f>要項!O103</f>
        <v>C２位</v>
      </c>
      <c r="K35" s="309"/>
      <c r="L35" s="309"/>
      <c r="M35" s="564"/>
      <c r="N35" s="128"/>
      <c r="O35" s="128"/>
      <c r="P35" s="128"/>
      <c r="Q35" s="128"/>
    </row>
    <row r="36" spans="1:33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187"/>
      <c r="N36" s="187"/>
      <c r="O36" s="188"/>
      <c r="P36" s="188"/>
      <c r="Q36" s="128"/>
    </row>
    <row r="37" spans="1:33" ht="24.95" customHeight="1" thickBot="1" x14ac:dyDescent="0.25">
      <c r="A37" s="189" t="s">
        <v>38</v>
      </c>
      <c r="B37" s="189"/>
      <c r="C37" s="189"/>
      <c r="D37" s="190"/>
      <c r="E37" s="190"/>
      <c r="F37" s="190"/>
      <c r="G37" s="190"/>
      <c r="H37" s="190"/>
      <c r="I37" s="190"/>
      <c r="J37" s="190"/>
      <c r="K37" s="190"/>
      <c r="L37" s="190"/>
      <c r="M37" s="191"/>
      <c r="N37" s="191"/>
      <c r="O37" s="191"/>
      <c r="P37" s="191"/>
      <c r="Q37" s="128"/>
    </row>
    <row r="38" spans="1:33" ht="21.75" thickBot="1" x14ac:dyDescent="0.2">
      <c r="A38" s="556"/>
      <c r="B38" s="557"/>
      <c r="C38" s="558"/>
      <c r="D38" s="559">
        <f>B34</f>
        <v>1</v>
      </c>
      <c r="E38" s="560"/>
      <c r="F38" s="561"/>
      <c r="G38" s="560">
        <f>F34</f>
        <v>2</v>
      </c>
      <c r="H38" s="560"/>
      <c r="I38" s="560"/>
      <c r="J38" s="558">
        <f>J34</f>
        <v>3</v>
      </c>
      <c r="K38" s="560"/>
      <c r="L38" s="562"/>
      <c r="M38" s="581" t="s">
        <v>30</v>
      </c>
      <c r="N38" s="585"/>
      <c r="O38" s="613" t="s">
        <v>31</v>
      </c>
      <c r="P38" s="614"/>
      <c r="Q38" s="128"/>
    </row>
    <row r="39" spans="1:33" x14ac:dyDescent="0.15">
      <c r="A39" s="550">
        <f>D38</f>
        <v>1</v>
      </c>
      <c r="B39" s="551"/>
      <c r="C39" s="552"/>
      <c r="D39" s="553"/>
      <c r="E39" s="554"/>
      <c r="F39" s="555"/>
      <c r="G39" s="128" t="str">
        <f>IF(要項!J106="","",要項!J106)</f>
        <v/>
      </c>
      <c r="H39" s="128" t="s">
        <v>41</v>
      </c>
      <c r="I39" s="128" t="str">
        <f>IF(要項!L106="","",要項!L106)</f>
        <v/>
      </c>
      <c r="J39" s="192" t="str">
        <f>IF(要項!J108="","",要項!J108)</f>
        <v/>
      </c>
      <c r="K39" s="128" t="s">
        <v>41</v>
      </c>
      <c r="L39" s="193" t="str">
        <f>IF(要項!L108="","",要項!L108)</f>
        <v/>
      </c>
      <c r="M39" s="611">
        <f>T39-V39+W39-Y39+Z39-AB39</f>
        <v>0</v>
      </c>
      <c r="N39" s="612"/>
      <c r="O39" s="609">
        <f>AG39</f>
        <v>0</v>
      </c>
      <c r="P39" s="610"/>
      <c r="Q39" s="128"/>
      <c r="T39" s="40"/>
      <c r="U39" s="40"/>
      <c r="V39" s="40"/>
      <c r="W39" s="40" t="str">
        <f t="shared" ref="W39:AB39" si="15">IF(G39="","0",G39)</f>
        <v>0</v>
      </c>
      <c r="X39" s="40" t="str">
        <f t="shared" si="15"/>
        <v>-</v>
      </c>
      <c r="Y39" s="40" t="str">
        <f t="shared" si="15"/>
        <v>0</v>
      </c>
      <c r="Z39" s="40" t="str">
        <f t="shared" si="15"/>
        <v>0</v>
      </c>
      <c r="AA39" s="40" t="str">
        <f t="shared" si="15"/>
        <v>-</v>
      </c>
      <c r="AB39" s="40" t="str">
        <f t="shared" si="15"/>
        <v>0</v>
      </c>
      <c r="AC39" s="41"/>
      <c r="AD39" s="38" t="str">
        <f>IF(D39="","",IF(D39=F39,1,IF(D39&gt;F39,3,0)))</f>
        <v/>
      </c>
      <c r="AE39" s="38" t="str">
        <f>IF(G39="","",IF(G39=I39,1,IF(G39&gt;I39,3,0)))</f>
        <v/>
      </c>
      <c r="AF39" s="38" t="str">
        <f>IF(J39="","",IF(J39=L39,1,IF(J39&gt;L39,3,0)))</f>
        <v/>
      </c>
      <c r="AG39" s="43">
        <f>SUM(AD39:AF39)</f>
        <v>0</v>
      </c>
    </row>
    <row r="40" spans="1:33" x14ac:dyDescent="0.15">
      <c r="A40" s="575">
        <f>G38</f>
        <v>2</v>
      </c>
      <c r="B40" s="576"/>
      <c r="C40" s="577"/>
      <c r="D40" s="158" t="str">
        <f>I39</f>
        <v/>
      </c>
      <c r="E40" s="159" t="s">
        <v>32</v>
      </c>
      <c r="F40" s="159" t="str">
        <f>G39</f>
        <v/>
      </c>
      <c r="G40" s="578"/>
      <c r="H40" s="579"/>
      <c r="I40" s="579"/>
      <c r="J40" s="194" t="str">
        <f>IF(要項!J109="","",要項!J110)</f>
        <v/>
      </c>
      <c r="K40" s="159" t="s">
        <v>41</v>
      </c>
      <c r="L40" s="195" t="str">
        <f>IF(要項!L109="","",要項!L110)</f>
        <v/>
      </c>
      <c r="M40" s="607">
        <f t="shared" ref="M40:M41" si="16">T40-V40+W40-Y40+Z40-AB40</f>
        <v>0</v>
      </c>
      <c r="N40" s="608"/>
      <c r="O40" s="605">
        <f>AG40</f>
        <v>0</v>
      </c>
      <c r="P40" s="606"/>
      <c r="Q40" s="128"/>
      <c r="T40" s="39" t="str">
        <f t="shared" ref="T40:V41" si="17">IF(D40="","0",D40)</f>
        <v>0</v>
      </c>
      <c r="U40" s="39" t="str">
        <f t="shared" si="17"/>
        <v>-</v>
      </c>
      <c r="V40" s="39" t="str">
        <f t="shared" si="17"/>
        <v>0</v>
      </c>
      <c r="W40" s="39"/>
      <c r="X40" s="39"/>
      <c r="Y40" s="39"/>
      <c r="Z40" s="39" t="str">
        <f>IF(J40="","0",J40)</f>
        <v>0</v>
      </c>
      <c r="AA40" s="39" t="str">
        <f>IF(K40="","0",K40)</f>
        <v>-</v>
      </c>
      <c r="AB40" s="39" t="str">
        <f>IF(L40="","0",L40)</f>
        <v>0</v>
      </c>
      <c r="AC40" s="41"/>
      <c r="AD40" s="41" t="str">
        <f>IF(D40="","",IF(D40=F40,1,IF(D40&gt;F40,3,0)))</f>
        <v/>
      </c>
      <c r="AE40" s="41" t="str">
        <f>IF(G40="","",IF(G40=I40,1,IF(J40&gt;L40,3,0)))</f>
        <v/>
      </c>
      <c r="AF40" s="41" t="str">
        <f>IF(J40="","",IF(J40=L40,1,IF(J40&gt;L40,3,0)))</f>
        <v/>
      </c>
      <c r="AG40" s="44">
        <f t="shared" ref="AG40:AG41" si="18">SUM(AD40:AF40)</f>
        <v>0</v>
      </c>
    </row>
    <row r="41" spans="1:33" ht="21.75" thickBot="1" x14ac:dyDescent="0.2">
      <c r="A41" s="544">
        <f>J38</f>
        <v>3</v>
      </c>
      <c r="B41" s="545"/>
      <c r="C41" s="546"/>
      <c r="D41" s="196" t="str">
        <f>L39</f>
        <v/>
      </c>
      <c r="E41" s="197" t="s">
        <v>32</v>
      </c>
      <c r="F41" s="197" t="str">
        <f>J39</f>
        <v/>
      </c>
      <c r="G41" s="198" t="str">
        <f>L40</f>
        <v/>
      </c>
      <c r="H41" s="197" t="s">
        <v>32</v>
      </c>
      <c r="I41" s="197" t="str">
        <f>J40</f>
        <v/>
      </c>
      <c r="J41" s="547"/>
      <c r="K41" s="548"/>
      <c r="L41" s="549"/>
      <c r="M41" s="617">
        <f t="shared" si="16"/>
        <v>0</v>
      </c>
      <c r="N41" s="618"/>
      <c r="O41" s="615">
        <f>AG41</f>
        <v>0</v>
      </c>
      <c r="P41" s="616"/>
      <c r="Q41" s="128"/>
      <c r="T41" s="39" t="str">
        <f t="shared" si="17"/>
        <v>0</v>
      </c>
      <c r="U41" s="39" t="str">
        <f t="shared" si="17"/>
        <v>-</v>
      </c>
      <c r="V41" s="39" t="str">
        <f t="shared" si="17"/>
        <v>0</v>
      </c>
      <c r="W41" s="39" t="str">
        <f>IF(G41="","0",G41)</f>
        <v>0</v>
      </c>
      <c r="X41" s="39" t="str">
        <f>IF(H41="","0",H41)</f>
        <v>-</v>
      </c>
      <c r="Y41" s="39" t="str">
        <f>IF(I41="","0",I41)</f>
        <v>0</v>
      </c>
      <c r="Z41" s="39"/>
      <c r="AA41" s="39"/>
      <c r="AB41" s="39"/>
      <c r="AC41" s="41"/>
      <c r="AD41" s="27" t="str">
        <f>IF(D41="","",IF(D41=F41,1,IF(D41&gt;F41,3,0)))</f>
        <v/>
      </c>
      <c r="AE41" s="27" t="str">
        <f>IF(G41="","",IF(G41=I41,1,IF(G41&gt;I41,3,0)))</f>
        <v/>
      </c>
      <c r="AF41" s="27" t="str">
        <f>IF(J41="","",IF(J41=L41,1,IF(J41&gt;L41,3,0)))</f>
        <v/>
      </c>
      <c r="AG41" s="43">
        <f t="shared" si="18"/>
        <v>0</v>
      </c>
    </row>
    <row r="42" spans="1:33" ht="15" customHeight="1" x14ac:dyDescent="0.1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9"/>
      <c r="N42" s="199"/>
      <c r="O42" s="199"/>
      <c r="P42" s="190"/>
      <c r="Q42" s="128"/>
    </row>
    <row r="43" spans="1:33" ht="21.75" thickBot="1" x14ac:dyDescent="0.25">
      <c r="A43" s="189" t="s">
        <v>39</v>
      </c>
      <c r="B43" s="189"/>
      <c r="C43" s="189"/>
      <c r="D43" s="190"/>
      <c r="E43" s="190"/>
      <c r="F43" s="190"/>
      <c r="G43" s="190"/>
      <c r="H43" s="190"/>
      <c r="I43" s="190"/>
      <c r="J43" s="190"/>
      <c r="K43" s="190"/>
      <c r="L43" s="190"/>
      <c r="M43" s="199"/>
      <c r="N43" s="199"/>
      <c r="O43" s="199"/>
      <c r="P43" s="190"/>
      <c r="Q43" s="128"/>
    </row>
    <row r="44" spans="1:33" ht="21.75" thickBot="1" x14ac:dyDescent="0.2">
      <c r="A44" s="556"/>
      <c r="B44" s="557"/>
      <c r="C44" s="604"/>
      <c r="D44" s="559" t="str">
        <f>B35</f>
        <v>A１位</v>
      </c>
      <c r="E44" s="560"/>
      <c r="F44" s="561"/>
      <c r="G44" s="558" t="str">
        <f>F35</f>
        <v>B２位</v>
      </c>
      <c r="H44" s="560"/>
      <c r="I44" s="560"/>
      <c r="J44" s="558" t="str">
        <f>J35</f>
        <v>C２位</v>
      </c>
      <c r="K44" s="560"/>
      <c r="L44" s="560"/>
      <c r="M44" s="581" t="s">
        <v>30</v>
      </c>
      <c r="N44" s="585"/>
      <c r="O44" s="613" t="s">
        <v>31</v>
      </c>
      <c r="P44" s="614"/>
      <c r="Q44" s="128"/>
    </row>
    <row r="45" spans="1:33" x14ac:dyDescent="0.15">
      <c r="A45" s="550" t="str">
        <f>D44</f>
        <v>A１位</v>
      </c>
      <c r="B45" s="551"/>
      <c r="C45" s="600"/>
      <c r="D45" s="601"/>
      <c r="E45" s="602"/>
      <c r="F45" s="603"/>
      <c r="G45" s="128" t="str">
        <f>IF(要項!J107="","",要項!J107)</f>
        <v/>
      </c>
      <c r="H45" s="128" t="s">
        <v>32</v>
      </c>
      <c r="I45" s="128" t="str">
        <f>IF(要項!L107="","",要項!L107)</f>
        <v/>
      </c>
      <c r="J45" s="192" t="str">
        <f>IF(要項!J109="","",要項!J109)</f>
        <v/>
      </c>
      <c r="K45" s="128" t="s">
        <v>32</v>
      </c>
      <c r="L45" s="128" t="str">
        <f>IF(要項!L109="","",要項!L109)</f>
        <v/>
      </c>
      <c r="M45" s="611">
        <f>T45-V45+W45-Y45+Z45-AB45</f>
        <v>0</v>
      </c>
      <c r="N45" s="612"/>
      <c r="O45" s="609">
        <f>AG45</f>
        <v>0</v>
      </c>
      <c r="P45" s="610"/>
      <c r="Q45" s="128"/>
      <c r="T45" s="40"/>
      <c r="U45" s="40"/>
      <c r="V45" s="40"/>
      <c r="W45" s="40" t="str">
        <f t="shared" ref="W45:AB45" si="19">IF(G45="","0",G45)</f>
        <v>0</v>
      </c>
      <c r="X45" s="40" t="str">
        <f t="shared" si="19"/>
        <v>-</v>
      </c>
      <c r="Y45" s="40" t="str">
        <f t="shared" si="19"/>
        <v>0</v>
      </c>
      <c r="Z45" s="40" t="str">
        <f t="shared" si="19"/>
        <v>0</v>
      </c>
      <c r="AA45" s="40" t="str">
        <f t="shared" si="19"/>
        <v>-</v>
      </c>
      <c r="AB45" s="40" t="str">
        <f t="shared" si="19"/>
        <v>0</v>
      </c>
      <c r="AC45" s="41"/>
      <c r="AD45" s="38" t="str">
        <f>IF(D45="","",IF(D45=F45,1,IF(D45&gt;F45,3,0)))</f>
        <v/>
      </c>
      <c r="AE45" s="38" t="str">
        <f>IF(G45="","",IF(G45=I45,1,IF(G45&gt;I45,3,0)))</f>
        <v/>
      </c>
      <c r="AF45" s="38" t="str">
        <f>IF(J45="","",IF(J45=L45,1,IF(J45&gt;L45,3,0)))</f>
        <v/>
      </c>
      <c r="AG45" s="43">
        <f>SUM(AD45:AF45)</f>
        <v>0</v>
      </c>
    </row>
    <row r="46" spans="1:33" x14ac:dyDescent="0.15">
      <c r="A46" s="575" t="str">
        <f>G44</f>
        <v>B２位</v>
      </c>
      <c r="B46" s="576"/>
      <c r="C46" s="598"/>
      <c r="D46" s="200" t="str">
        <f>I45</f>
        <v/>
      </c>
      <c r="E46" s="128" t="s">
        <v>32</v>
      </c>
      <c r="F46" s="128" t="str">
        <f>G45</f>
        <v/>
      </c>
      <c r="G46" s="578"/>
      <c r="H46" s="579"/>
      <c r="I46" s="579"/>
      <c r="J46" s="194" t="str">
        <f>IF(要項!J111="","",要項!J111)</f>
        <v/>
      </c>
      <c r="K46" s="159" t="s">
        <v>32</v>
      </c>
      <c r="L46" s="159" t="str">
        <f>IF(要項!L111="","",要項!L111)</f>
        <v/>
      </c>
      <c r="M46" s="607">
        <f t="shared" ref="M46:M47" si="20">T46-V46+W46-Y46+Z46-AB46</f>
        <v>0</v>
      </c>
      <c r="N46" s="608"/>
      <c r="O46" s="605">
        <f>AG46</f>
        <v>0</v>
      </c>
      <c r="P46" s="606"/>
      <c r="Q46" s="128"/>
      <c r="T46" s="39" t="str">
        <f t="shared" ref="T46:V47" si="21">IF(D46="","0",D46)</f>
        <v>0</v>
      </c>
      <c r="U46" s="39" t="str">
        <f t="shared" si="21"/>
        <v>-</v>
      </c>
      <c r="V46" s="39" t="str">
        <f t="shared" si="21"/>
        <v>0</v>
      </c>
      <c r="W46" s="39"/>
      <c r="X46" s="39"/>
      <c r="Y46" s="39"/>
      <c r="Z46" s="39" t="str">
        <f>IF(J46="","0",J46)</f>
        <v>0</v>
      </c>
      <c r="AA46" s="39" t="str">
        <f>IF(K46="","0",K46)</f>
        <v>-</v>
      </c>
      <c r="AB46" s="39" t="str">
        <f>IF(L46="","0",L46)</f>
        <v>0</v>
      </c>
      <c r="AC46" s="41"/>
      <c r="AD46" s="41" t="str">
        <f>IF(D46="","",IF(D46=F46,1,IF(D46&gt;F46,3,0)))</f>
        <v/>
      </c>
      <c r="AE46" s="41" t="str">
        <f>IF(G46="","",IF(G46=I46,1,IF(J46&gt;L46,3,0)))</f>
        <v/>
      </c>
      <c r="AF46" s="41" t="str">
        <f>IF(J46="","",IF(J46=L46,1,IF(J46&gt;L46,3,0)))</f>
        <v/>
      </c>
      <c r="AG46" s="44">
        <f t="shared" ref="AG46:AG47" si="22">SUM(AD46:AF46)</f>
        <v>0</v>
      </c>
    </row>
    <row r="47" spans="1:33" ht="21.75" thickBot="1" x14ac:dyDescent="0.2">
      <c r="A47" s="544" t="str">
        <f>J44</f>
        <v>C２位</v>
      </c>
      <c r="B47" s="545"/>
      <c r="C47" s="599"/>
      <c r="D47" s="175" t="str">
        <f>L45</f>
        <v/>
      </c>
      <c r="E47" s="170" t="s">
        <v>32</v>
      </c>
      <c r="F47" s="170" t="str">
        <f>J45</f>
        <v/>
      </c>
      <c r="G47" s="201" t="str">
        <f>L46</f>
        <v/>
      </c>
      <c r="H47" s="170" t="s">
        <v>32</v>
      </c>
      <c r="I47" s="170" t="str">
        <f>J46</f>
        <v/>
      </c>
      <c r="J47" s="547"/>
      <c r="K47" s="548"/>
      <c r="L47" s="548"/>
      <c r="M47" s="617">
        <f t="shared" si="20"/>
        <v>0</v>
      </c>
      <c r="N47" s="618"/>
      <c r="O47" s="615">
        <f>AG47</f>
        <v>0</v>
      </c>
      <c r="P47" s="616"/>
      <c r="Q47" s="128"/>
      <c r="T47" s="39" t="str">
        <f t="shared" si="21"/>
        <v>0</v>
      </c>
      <c r="U47" s="39" t="str">
        <f t="shared" si="21"/>
        <v>-</v>
      </c>
      <c r="V47" s="39" t="str">
        <f t="shared" si="21"/>
        <v>0</v>
      </c>
      <c r="W47" s="39" t="str">
        <f t="shared" ref="W47" si="23">IF(G47="","0",G47)</f>
        <v>0</v>
      </c>
      <c r="X47" s="39" t="str">
        <f t="shared" ref="X47" si="24">IF(H47="","0",H47)</f>
        <v>-</v>
      </c>
      <c r="Y47" s="39" t="str">
        <f t="shared" ref="Y47" si="25">IF(I47="","0",I47)</f>
        <v>0</v>
      </c>
      <c r="Z47" s="39"/>
      <c r="AA47" s="39"/>
      <c r="AB47" s="39"/>
      <c r="AC47" s="41"/>
      <c r="AD47" s="27" t="str">
        <f>IF(D47="","",IF(D47=F47,1,IF(D47&gt;F47,3,0)))</f>
        <v/>
      </c>
      <c r="AE47" s="27" t="str">
        <f>IF(G47="","",IF(G47=I47,1,IF(G47&gt;I47,3,0)))</f>
        <v/>
      </c>
      <c r="AF47" s="27" t="str">
        <f>IF(J47="","",IF(J47=L47,1,IF(J47&gt;L47,3,0)))</f>
        <v/>
      </c>
      <c r="AG47" s="43">
        <f t="shared" si="22"/>
        <v>0</v>
      </c>
    </row>
    <row r="48" spans="1:33" ht="15" customHeight="1" x14ac:dyDescent="0.15">
      <c r="A48" s="171"/>
      <c r="B48" s="171"/>
      <c r="C48" s="171"/>
      <c r="D48" s="171"/>
      <c r="E48" s="32"/>
      <c r="F48" s="32"/>
      <c r="G48" s="32"/>
      <c r="H48" s="171"/>
      <c r="I48" s="32"/>
      <c r="J48" s="32"/>
      <c r="K48" s="32"/>
      <c r="L48" s="32"/>
      <c r="M48" s="32"/>
      <c r="N48" s="128"/>
      <c r="O48" s="128"/>
      <c r="P48" s="128"/>
      <c r="Q48" s="128"/>
    </row>
    <row r="49" spans="1:18" x14ac:dyDescent="0.15">
      <c r="A49" s="202" t="s">
        <v>33</v>
      </c>
      <c r="B49" s="202"/>
      <c r="C49" s="202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28"/>
      <c r="O49" s="128"/>
      <c r="P49" s="128"/>
      <c r="Q49" s="128"/>
    </row>
    <row r="50" spans="1:18" x14ac:dyDescent="0.15">
      <c r="A50" s="202" t="s">
        <v>42</v>
      </c>
      <c r="B50" s="202"/>
      <c r="C50" s="202"/>
      <c r="D50" s="202"/>
      <c r="E50" s="568" t="str">
        <f>要項!E113</f>
        <v>C１位</v>
      </c>
      <c r="F50" s="568"/>
      <c r="G50" s="568"/>
      <c r="H50" s="202"/>
      <c r="I50" s="568" t="s">
        <v>35</v>
      </c>
      <c r="J50" s="568"/>
      <c r="K50" s="568">
        <f>要項!L113</f>
        <v>0</v>
      </c>
      <c r="L50" s="568"/>
      <c r="M50" s="568"/>
      <c r="N50" s="128"/>
      <c r="O50" s="128"/>
      <c r="P50" s="128"/>
      <c r="Q50" s="128"/>
    </row>
    <row r="51" spans="1:18" x14ac:dyDescent="0.15">
      <c r="A51" s="202" t="s">
        <v>43</v>
      </c>
      <c r="B51" s="202"/>
      <c r="C51" s="202"/>
      <c r="D51" s="202"/>
      <c r="E51" s="568" t="str">
        <f>要項!E114</f>
        <v>B１位</v>
      </c>
      <c r="F51" s="568"/>
      <c r="G51" s="568"/>
      <c r="H51" s="202"/>
      <c r="I51" s="568" t="s">
        <v>35</v>
      </c>
      <c r="J51" s="568"/>
      <c r="K51" s="568">
        <f>要項!L114</f>
        <v>0</v>
      </c>
      <c r="L51" s="568"/>
      <c r="M51" s="568"/>
      <c r="N51" s="128"/>
      <c r="O51" s="128"/>
      <c r="P51" s="128"/>
      <c r="Q51" s="128"/>
    </row>
    <row r="52" spans="1:18" x14ac:dyDescent="0.15">
      <c r="E52" s="35"/>
      <c r="F52" s="35"/>
      <c r="G52" s="35"/>
    </row>
    <row r="53" spans="1:18" x14ac:dyDescent="0.15">
      <c r="A53" s="126" t="s">
        <v>46</v>
      </c>
      <c r="B53" s="128"/>
      <c r="C53" s="128"/>
      <c r="D53" s="128"/>
      <c r="E53" s="171" t="str">
        <f>要項!F116</f>
        <v>（　４月　　２9日　会場：清水総合G　　予備日：３０日　）</v>
      </c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</row>
    <row r="54" spans="1:18" x14ac:dyDescent="0.15">
      <c r="A54" s="126" t="s">
        <v>47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</row>
    <row r="55" spans="1:18" x14ac:dyDescent="0.15">
      <c r="A55" s="128" t="str">
        <f>E50</f>
        <v>C１位</v>
      </c>
      <c r="B55" s="541" t="str">
        <f>IF(要項!C123="","",要項!C123)</f>
        <v/>
      </c>
      <c r="C55" s="541"/>
      <c r="D55" s="203" t="s">
        <v>32</v>
      </c>
      <c r="E55" s="541" t="str">
        <f>IF(要項!H123="","",要項!H123)</f>
        <v/>
      </c>
      <c r="F55" s="541"/>
      <c r="G55" s="541">
        <f>K51</f>
        <v>0</v>
      </c>
      <c r="H55" s="541"/>
      <c r="I55" s="541"/>
      <c r="J55" s="128"/>
      <c r="K55" s="128"/>
      <c r="L55" s="128"/>
      <c r="M55" s="128"/>
      <c r="N55" s="128"/>
      <c r="O55" s="128"/>
      <c r="P55" s="128"/>
      <c r="Q55" s="128"/>
      <c r="R55" s="128"/>
    </row>
    <row r="56" spans="1:18" x14ac:dyDescent="0.15">
      <c r="A56" s="128">
        <f>K50</f>
        <v>0</v>
      </c>
      <c r="B56" s="541" t="str">
        <f>IF(要項!O123="","",要項!O123)</f>
        <v/>
      </c>
      <c r="C56" s="541"/>
      <c r="D56" s="203" t="s">
        <v>32</v>
      </c>
      <c r="E56" s="541" t="str">
        <f>IF(要項!U123="","",要項!U123)</f>
        <v/>
      </c>
      <c r="F56" s="541"/>
      <c r="G56" s="541" t="str">
        <f>E51</f>
        <v>B１位</v>
      </c>
      <c r="H56" s="541"/>
      <c r="I56" s="541"/>
      <c r="J56" s="128"/>
      <c r="K56" s="128"/>
      <c r="L56" s="128"/>
      <c r="M56" s="128"/>
      <c r="N56" s="128"/>
      <c r="O56" s="128"/>
      <c r="P56" s="128"/>
      <c r="Q56" s="128"/>
      <c r="R56" s="128"/>
    </row>
    <row r="57" spans="1:18" ht="15" customHeight="1" x14ac:dyDescent="0.15">
      <c r="A57" s="171"/>
      <c r="B57" s="32"/>
      <c r="C57" s="32"/>
      <c r="D57" s="32"/>
      <c r="E57" s="128"/>
      <c r="F57" s="32"/>
      <c r="G57" s="32"/>
      <c r="H57" s="32"/>
      <c r="I57" s="32"/>
      <c r="J57" s="32"/>
      <c r="K57" s="128"/>
      <c r="L57" s="128"/>
      <c r="M57" s="128"/>
      <c r="N57" s="128"/>
      <c r="O57" s="128"/>
      <c r="P57" s="128"/>
      <c r="Q57" s="128"/>
      <c r="R57" s="128"/>
    </row>
    <row r="58" spans="1:18" x14ac:dyDescent="0.15">
      <c r="A58" s="126" t="s">
        <v>49</v>
      </c>
      <c r="B58" s="171"/>
      <c r="C58" s="171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</row>
    <row r="59" spans="1:18" x14ac:dyDescent="0.15">
      <c r="A59" s="128" t="str">
        <f>IF(B55="","",IF(B55&gt;E55,A55,G55))</f>
        <v/>
      </c>
      <c r="B59" s="541" t="str">
        <f>IF(要項!J120="","",要項!J120)</f>
        <v/>
      </c>
      <c r="C59" s="541"/>
      <c r="D59" s="203" t="s">
        <v>32</v>
      </c>
      <c r="E59" s="541" t="str">
        <f>IF(要項!N120="","",要項!N120)</f>
        <v/>
      </c>
      <c r="F59" s="541"/>
      <c r="G59" s="541" t="str">
        <f>IF(B56="","",IF(B56&gt;E56,A56,G56))</f>
        <v/>
      </c>
      <c r="H59" s="541"/>
      <c r="I59" s="541"/>
      <c r="J59" s="128"/>
      <c r="K59" s="128"/>
      <c r="L59" s="128"/>
      <c r="M59" s="128"/>
      <c r="N59" s="128"/>
      <c r="O59" s="128"/>
      <c r="P59" s="128"/>
      <c r="Q59" s="128"/>
      <c r="R59" s="128"/>
    </row>
    <row r="60" spans="1:18" ht="15" customHeight="1" x14ac:dyDescent="0.1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  <row r="61" spans="1:18" s="36" customFormat="1" ht="24" x14ac:dyDescent="0.15">
      <c r="A61" s="126" t="s">
        <v>48</v>
      </c>
      <c r="B61" s="127"/>
      <c r="C61" s="127"/>
      <c r="D61" s="127"/>
      <c r="E61" s="204"/>
      <c r="F61" s="204"/>
      <c r="G61" s="127"/>
      <c r="H61" s="204"/>
      <c r="I61" s="204"/>
      <c r="J61" s="205"/>
      <c r="K61" s="127"/>
      <c r="L61" s="127"/>
      <c r="M61" s="127"/>
      <c r="N61" s="127"/>
      <c r="O61" s="127"/>
      <c r="P61" s="127"/>
      <c r="Q61" s="127"/>
      <c r="R61" s="127"/>
    </row>
    <row r="62" spans="1:18" x14ac:dyDescent="0.15">
      <c r="A62" s="128" t="str">
        <f>IF(B56="","",IF(B55&lt;E55,A55,G55))</f>
        <v/>
      </c>
      <c r="B62" s="541" t="e">
        <f>IF(要項!#REF!="","",要項!#REF!)</f>
        <v>#REF!</v>
      </c>
      <c r="C62" s="541"/>
      <c r="D62" s="203" t="s">
        <v>32</v>
      </c>
      <c r="E62" s="541" t="e">
        <f>IF(要項!#REF!="","",要項!#REF!)</f>
        <v>#REF!</v>
      </c>
      <c r="F62" s="541"/>
      <c r="G62" s="541" t="str">
        <f>IF(B56="","",IF(B56&lt;E56,A56,G56))</f>
        <v/>
      </c>
      <c r="H62" s="541"/>
      <c r="I62" s="541"/>
      <c r="J62" s="128"/>
      <c r="K62" s="128"/>
      <c r="L62" s="128"/>
      <c r="M62" s="128"/>
      <c r="N62" s="128"/>
      <c r="O62" s="128"/>
      <c r="P62" s="128"/>
      <c r="Q62" s="128"/>
      <c r="R62" s="128"/>
    </row>
    <row r="63" spans="1:18" x14ac:dyDescent="0.1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</row>
    <row r="64" spans="1:18" x14ac:dyDescent="0.15">
      <c r="A64" s="206" t="s">
        <v>54</v>
      </c>
      <c r="B64" s="32"/>
      <c r="C64" s="32"/>
      <c r="D64" s="32"/>
      <c r="E64" s="32"/>
      <c r="F64" s="32"/>
      <c r="G64" s="32"/>
      <c r="H64" s="128"/>
      <c r="I64" s="128"/>
      <c r="J64" s="128"/>
      <c r="K64" s="32"/>
      <c r="L64" s="32"/>
      <c r="M64" s="32"/>
      <c r="N64" s="128"/>
      <c r="O64" s="128"/>
      <c r="P64" s="128"/>
      <c r="Q64" s="128"/>
      <c r="R64" s="128"/>
    </row>
    <row r="65" spans="1:18" x14ac:dyDescent="0.15">
      <c r="A65" s="207" t="s">
        <v>52</v>
      </c>
      <c r="B65" s="541" t="str">
        <f>IF(B59="","",IF(B59&gt;E59,A59,G59))</f>
        <v/>
      </c>
      <c r="C65" s="541"/>
      <c r="D65" s="541"/>
      <c r="E65" s="543" t="s">
        <v>50</v>
      </c>
      <c r="F65" s="543"/>
      <c r="G65" s="543"/>
      <c r="H65" s="541" t="str">
        <f>IF(B59="","",IF(B59&lt;E59,A59,G59))</f>
        <v/>
      </c>
      <c r="I65" s="541"/>
      <c r="J65" s="541"/>
      <c r="K65" s="543" t="s">
        <v>53</v>
      </c>
      <c r="L65" s="543"/>
      <c r="M65" s="543"/>
      <c r="N65" s="541" t="e">
        <f>IF(B62="","",IF(B62&gt;E62,A62,G62))</f>
        <v>#REF!</v>
      </c>
      <c r="O65" s="541"/>
      <c r="P65" s="541"/>
      <c r="Q65" s="541" t="e">
        <f>IF(B62="","",IF(B62&lt;E62,A62,G62))</f>
        <v>#REF!</v>
      </c>
      <c r="R65" s="541"/>
    </row>
    <row r="66" spans="1:18" x14ac:dyDescent="0.15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</row>
    <row r="67" spans="1:18" ht="30" customHeight="1" x14ac:dyDescent="0.15">
      <c r="A67" s="542" t="s">
        <v>51</v>
      </c>
      <c r="B67" s="542"/>
      <c r="C67" s="542"/>
      <c r="D67" s="542" t="str">
        <f>B65</f>
        <v/>
      </c>
      <c r="E67" s="542"/>
      <c r="F67" s="542" t="str">
        <f>H65</f>
        <v/>
      </c>
      <c r="G67" s="542"/>
      <c r="H67" s="542" t="e">
        <f>N65</f>
        <v>#REF!</v>
      </c>
      <c r="I67" s="542"/>
      <c r="J67" s="542" t="e">
        <f>Q65</f>
        <v>#REF!</v>
      </c>
      <c r="K67" s="542"/>
      <c r="L67" s="542" t="s">
        <v>55</v>
      </c>
      <c r="M67" s="542"/>
      <c r="N67" s="542"/>
      <c r="O67" s="542"/>
      <c r="P67" s="542"/>
      <c r="Q67" s="542"/>
      <c r="R67" s="106"/>
    </row>
  </sheetData>
  <mergeCells count="109">
    <mergeCell ref="O40:P40"/>
    <mergeCell ref="M40:N40"/>
    <mergeCell ref="O39:P39"/>
    <mergeCell ref="M39:N39"/>
    <mergeCell ref="O38:P38"/>
    <mergeCell ref="M38:N38"/>
    <mergeCell ref="O47:P47"/>
    <mergeCell ref="M47:N47"/>
    <mergeCell ref="O46:P46"/>
    <mergeCell ref="M46:N46"/>
    <mergeCell ref="O45:P45"/>
    <mergeCell ref="M45:N45"/>
    <mergeCell ref="O44:P44"/>
    <mergeCell ref="M44:N44"/>
    <mergeCell ref="O41:P41"/>
    <mergeCell ref="M41:N41"/>
    <mergeCell ref="A46:C46"/>
    <mergeCell ref="G46:I46"/>
    <mergeCell ref="A47:C47"/>
    <mergeCell ref="J47:L47"/>
    <mergeCell ref="A45:C45"/>
    <mergeCell ref="D45:F45"/>
    <mergeCell ref="A44:C44"/>
    <mergeCell ref="D44:F44"/>
    <mergeCell ref="G44:I44"/>
    <mergeCell ref="J44:L44"/>
    <mergeCell ref="A1:R1"/>
    <mergeCell ref="B5:D5"/>
    <mergeCell ref="E5:G5"/>
    <mergeCell ref="H5:J5"/>
    <mergeCell ref="K5:M5"/>
    <mergeCell ref="E26:G26"/>
    <mergeCell ref="I26:J26"/>
    <mergeCell ref="K26:M26"/>
    <mergeCell ref="B19:D19"/>
    <mergeCell ref="E19:G19"/>
    <mergeCell ref="B20:D20"/>
    <mergeCell ref="B13:D13"/>
    <mergeCell ref="B6:D6"/>
    <mergeCell ref="E7:G7"/>
    <mergeCell ref="H8:J8"/>
    <mergeCell ref="K9:M9"/>
    <mergeCell ref="B12:D12"/>
    <mergeCell ref="E12:G12"/>
    <mergeCell ref="H12:J12"/>
    <mergeCell ref="K12:M12"/>
    <mergeCell ref="E50:G50"/>
    <mergeCell ref="I50:J50"/>
    <mergeCell ref="K50:M50"/>
    <mergeCell ref="E51:G51"/>
    <mergeCell ref="I51:J51"/>
    <mergeCell ref="K51:M51"/>
    <mergeCell ref="E14:G14"/>
    <mergeCell ref="H15:J15"/>
    <mergeCell ref="K16:M16"/>
    <mergeCell ref="H19:J19"/>
    <mergeCell ref="K19:M19"/>
    <mergeCell ref="E21:G21"/>
    <mergeCell ref="H22:J22"/>
    <mergeCell ref="K23:M23"/>
    <mergeCell ref="E27:G27"/>
    <mergeCell ref="I27:J27"/>
    <mergeCell ref="K27:M27"/>
    <mergeCell ref="B33:E33"/>
    <mergeCell ref="F33:I33"/>
    <mergeCell ref="J33:M33"/>
    <mergeCell ref="E28:G28"/>
    <mergeCell ref="I28:J28"/>
    <mergeCell ref="A40:C40"/>
    <mergeCell ref="G40:I40"/>
    <mergeCell ref="B59:C59"/>
    <mergeCell ref="E59:F59"/>
    <mergeCell ref="G59:I59"/>
    <mergeCell ref="B62:C62"/>
    <mergeCell ref="E62:F62"/>
    <mergeCell ref="G62:I62"/>
    <mergeCell ref="B55:C55"/>
    <mergeCell ref="E55:F55"/>
    <mergeCell ref="G55:I55"/>
    <mergeCell ref="G56:I56"/>
    <mergeCell ref="B56:C56"/>
    <mergeCell ref="E56:F56"/>
    <mergeCell ref="A41:C41"/>
    <mergeCell ref="J41:L41"/>
    <mergeCell ref="A39:C39"/>
    <mergeCell ref="D39:F39"/>
    <mergeCell ref="A38:C38"/>
    <mergeCell ref="D38:F38"/>
    <mergeCell ref="G38:I38"/>
    <mergeCell ref="J38:L38"/>
    <mergeCell ref="K28:M28"/>
    <mergeCell ref="J35:M35"/>
    <mergeCell ref="B34:E34"/>
    <mergeCell ref="B35:E35"/>
    <mergeCell ref="F34:I34"/>
    <mergeCell ref="F35:I35"/>
    <mergeCell ref="J34:M34"/>
    <mergeCell ref="N65:P65"/>
    <mergeCell ref="A67:C67"/>
    <mergeCell ref="B65:D65"/>
    <mergeCell ref="E65:G65"/>
    <mergeCell ref="H65:J65"/>
    <mergeCell ref="K65:M65"/>
    <mergeCell ref="Q65:R65"/>
    <mergeCell ref="D67:E67"/>
    <mergeCell ref="F67:G67"/>
    <mergeCell ref="H67:I67"/>
    <mergeCell ref="J67:K67"/>
    <mergeCell ref="L67:Q67"/>
  </mergeCells>
  <phoneticPr fontId="1"/>
  <pageMargins left="0.25" right="0.25" top="0.75" bottom="0.75" header="0.3" footer="0.3"/>
  <pageSetup paperSize="9" scale="90" orientation="portrait" r:id="rId1"/>
  <rowBreaks count="2" manualBreakCount="2">
    <brk id="28" max="17" man="1"/>
    <brk id="67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Z1" sqref="Z1:AA8"/>
    </sheetView>
  </sheetViews>
  <sheetFormatPr defaultRowHeight="13.5" x14ac:dyDescent="0.15"/>
  <cols>
    <col min="1" max="1" width="7.625" style="49" customWidth="1"/>
    <col min="2" max="2" width="2.625" style="49" customWidth="1"/>
    <col min="3" max="3" width="7.625" style="49" customWidth="1"/>
    <col min="4" max="4" width="2.625" style="49" customWidth="1"/>
    <col min="5" max="5" width="7.625" style="49" customWidth="1"/>
    <col min="6" max="6" width="2.625" style="49" customWidth="1"/>
    <col min="7" max="7" width="7.625" style="49" customWidth="1"/>
    <col min="8" max="8" width="2.625" style="49" customWidth="1"/>
    <col min="9" max="9" width="7.625" style="49" customWidth="1"/>
    <col min="10" max="10" width="2.625" style="49" customWidth="1"/>
    <col min="11" max="11" width="7.625" style="49" customWidth="1"/>
    <col min="12" max="12" width="2.625" style="49" customWidth="1"/>
    <col min="13" max="13" width="7.625" style="49" customWidth="1"/>
    <col min="14" max="14" width="2.625" style="49" customWidth="1"/>
    <col min="15" max="15" width="7.625" style="49" customWidth="1"/>
    <col min="16" max="16" width="2.625" style="49" customWidth="1"/>
    <col min="17" max="17" width="7.625" style="49" customWidth="1"/>
    <col min="18" max="18" width="2.625" style="49" customWidth="1"/>
    <col min="19" max="19" width="7.625" style="49" customWidth="1"/>
    <col min="20" max="20" width="2.625" style="49" customWidth="1"/>
    <col min="21" max="21" width="7.625" style="49" customWidth="1"/>
    <col min="22" max="22" width="2.625" style="49" customWidth="1"/>
    <col min="23" max="23" width="7.625" style="49" customWidth="1"/>
    <col min="24" max="24" width="2.625" style="49" customWidth="1"/>
    <col min="25" max="25" width="7.625" style="49" customWidth="1"/>
    <col min="26" max="26" width="2.625" style="49" customWidth="1"/>
    <col min="27" max="73" width="7.625" style="49" customWidth="1"/>
    <col min="74" max="16384" width="9" style="49"/>
  </cols>
  <sheetData>
    <row r="1" spans="1:28" ht="35.1" customHeight="1" x14ac:dyDescent="0.15">
      <c r="A1" s="48" t="s">
        <v>63</v>
      </c>
      <c r="U1" s="50"/>
      <c r="V1" s="50"/>
      <c r="W1" s="51"/>
      <c r="X1" s="51"/>
      <c r="Y1" s="52"/>
      <c r="Z1" s="619" t="s">
        <v>269</v>
      </c>
      <c r="AA1" s="619"/>
      <c r="AB1" s="52"/>
    </row>
    <row r="2" spans="1:28" ht="174" customHeight="1" x14ac:dyDescent="0.15">
      <c r="A2" s="53"/>
      <c r="B2" s="54"/>
      <c r="C2" s="53"/>
      <c r="D2" s="54"/>
      <c r="E2" s="53"/>
      <c r="F2" s="54"/>
      <c r="G2" s="53"/>
      <c r="H2" s="54"/>
      <c r="I2" s="53"/>
      <c r="J2" s="54"/>
      <c r="K2" s="53"/>
      <c r="L2" s="54"/>
      <c r="M2" s="53"/>
      <c r="N2" s="54"/>
      <c r="O2" s="53"/>
      <c r="P2" s="54"/>
      <c r="Q2" s="53"/>
      <c r="R2" s="54"/>
      <c r="S2" s="53"/>
      <c r="U2" s="55"/>
      <c r="V2" s="50"/>
      <c r="W2" s="56" t="s">
        <v>3</v>
      </c>
      <c r="X2" s="51"/>
      <c r="Y2" s="620" t="s">
        <v>268</v>
      </c>
      <c r="Z2" s="619"/>
      <c r="AA2" s="619"/>
      <c r="AB2" s="52"/>
    </row>
    <row r="3" spans="1:28" ht="9.9499999999999993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U3" s="50"/>
      <c r="V3" s="50"/>
      <c r="W3" s="51"/>
      <c r="X3" s="51"/>
      <c r="Y3" s="620"/>
      <c r="Z3" s="619"/>
      <c r="AA3" s="619"/>
      <c r="AB3" s="52"/>
    </row>
    <row r="4" spans="1:28" ht="40.5" customHeight="1" x14ac:dyDescent="0.15">
      <c r="A4" s="57"/>
      <c r="B4" s="58"/>
      <c r="C4" s="57"/>
      <c r="D4" s="58"/>
      <c r="E4" s="57"/>
      <c r="F4" s="58"/>
      <c r="G4" s="57"/>
      <c r="H4" s="58"/>
      <c r="I4" s="57"/>
      <c r="J4" s="58"/>
      <c r="K4" s="57"/>
      <c r="L4" s="58"/>
      <c r="M4" s="57"/>
      <c r="N4" s="58"/>
      <c r="O4" s="57"/>
      <c r="P4" s="58"/>
      <c r="Q4" s="57"/>
      <c r="R4" s="58"/>
      <c r="S4" s="57"/>
      <c r="U4" s="50"/>
      <c r="V4" s="50"/>
      <c r="W4" s="51"/>
      <c r="X4" s="51"/>
      <c r="Y4" s="620"/>
      <c r="Z4" s="619"/>
      <c r="AA4" s="619"/>
      <c r="AB4" s="52"/>
    </row>
    <row r="5" spans="1:28" ht="35.1" customHeight="1" x14ac:dyDescent="0.15">
      <c r="A5" s="59" t="s">
        <v>11</v>
      </c>
      <c r="B5" s="59"/>
      <c r="C5" s="59" t="s">
        <v>11</v>
      </c>
      <c r="D5" s="59"/>
      <c r="E5" s="59" t="s">
        <v>11</v>
      </c>
      <c r="F5" s="59"/>
      <c r="G5" s="59" t="s">
        <v>11</v>
      </c>
      <c r="H5" s="59"/>
      <c r="I5" s="59" t="s">
        <v>11</v>
      </c>
      <c r="J5" s="59"/>
      <c r="K5" s="59" t="s">
        <v>11</v>
      </c>
      <c r="L5" s="59"/>
      <c r="M5" s="59" t="s">
        <v>11</v>
      </c>
      <c r="N5" s="59"/>
      <c r="O5" s="59" t="s">
        <v>11</v>
      </c>
      <c r="P5" s="59"/>
      <c r="Q5" s="59" t="s">
        <v>11</v>
      </c>
      <c r="R5" s="59"/>
      <c r="S5" s="59" t="s">
        <v>11</v>
      </c>
      <c r="U5" s="50"/>
      <c r="V5" s="50"/>
      <c r="W5" s="51"/>
      <c r="X5" s="51"/>
      <c r="Y5" s="620"/>
      <c r="Z5" s="619"/>
      <c r="AA5" s="619"/>
      <c r="AB5" s="52"/>
    </row>
    <row r="6" spans="1:28" ht="40.5" customHeight="1" x14ac:dyDescent="0.15">
      <c r="A6" s="57"/>
      <c r="B6" s="58"/>
      <c r="C6" s="57"/>
      <c r="D6" s="58"/>
      <c r="E6" s="57"/>
      <c r="F6" s="58"/>
      <c r="G6" s="57"/>
      <c r="H6" s="58"/>
      <c r="I6" s="57"/>
      <c r="J6" s="58"/>
      <c r="K6" s="57"/>
      <c r="L6" s="58"/>
      <c r="M6" s="57"/>
      <c r="N6" s="58"/>
      <c r="O6" s="57"/>
      <c r="P6" s="58"/>
      <c r="Q6" s="57"/>
      <c r="R6" s="58"/>
      <c r="S6" s="57"/>
      <c r="U6" s="50"/>
      <c r="V6" s="50"/>
      <c r="W6" s="51"/>
      <c r="X6" s="51"/>
      <c r="Y6" s="620"/>
      <c r="Z6" s="619"/>
      <c r="AA6" s="619"/>
      <c r="AB6" s="52"/>
    </row>
    <row r="7" spans="1:28" ht="9.9499999999999993" customHeight="1" x14ac:dyDescent="0.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U7" s="50"/>
      <c r="V7" s="50"/>
      <c r="W7" s="51"/>
      <c r="X7" s="51"/>
      <c r="Y7" s="620"/>
      <c r="Z7" s="619"/>
      <c r="AA7" s="619"/>
      <c r="AB7" s="52"/>
    </row>
    <row r="8" spans="1:28" ht="174" customHeight="1" x14ac:dyDescent="0.15">
      <c r="A8" s="53"/>
      <c r="B8" s="54"/>
      <c r="C8" s="53"/>
      <c r="D8" s="54"/>
      <c r="E8" s="53"/>
      <c r="F8" s="54"/>
      <c r="G8" s="53"/>
      <c r="H8" s="54"/>
      <c r="I8" s="53"/>
      <c r="J8" s="54"/>
      <c r="K8" s="53"/>
      <c r="L8" s="54"/>
      <c r="M8" s="53"/>
      <c r="N8" s="54"/>
      <c r="O8" s="53"/>
      <c r="P8" s="54"/>
      <c r="Q8" s="53"/>
      <c r="R8" s="54"/>
      <c r="S8" s="53"/>
      <c r="U8" s="50"/>
      <c r="V8" s="50"/>
      <c r="W8" s="51"/>
      <c r="X8" s="51"/>
      <c r="Y8" s="620"/>
      <c r="Z8" s="619"/>
      <c r="AA8" s="619"/>
      <c r="AB8" s="52"/>
    </row>
    <row r="9" spans="1:28" ht="35.1" customHeight="1" x14ac:dyDescent="0.15">
      <c r="A9" s="48" t="s">
        <v>65</v>
      </c>
      <c r="B9" s="54"/>
      <c r="C9" s="60"/>
      <c r="D9" s="54"/>
      <c r="E9" s="60"/>
      <c r="F9" s="54"/>
      <c r="G9" s="60"/>
      <c r="H9" s="54"/>
      <c r="I9" s="60"/>
      <c r="J9" s="54"/>
      <c r="K9" s="60"/>
      <c r="L9" s="54"/>
      <c r="M9" s="60"/>
      <c r="N9" s="54"/>
      <c r="O9" s="60"/>
      <c r="P9" s="54"/>
      <c r="Q9" s="60"/>
      <c r="R9" s="54"/>
      <c r="S9" s="60"/>
      <c r="U9" s="50"/>
      <c r="V9" s="50"/>
      <c r="W9" s="51"/>
      <c r="X9" s="51"/>
      <c r="Y9" s="52"/>
      <c r="Z9" s="52"/>
      <c r="AA9" s="52"/>
      <c r="AB9" s="52"/>
    </row>
    <row r="10" spans="1:28" ht="174" customHeight="1" x14ac:dyDescent="0.15">
      <c r="A10" s="60"/>
      <c r="B10" s="60"/>
      <c r="C10" s="60"/>
      <c r="D10" s="54"/>
      <c r="E10" s="53"/>
      <c r="F10" s="54"/>
      <c r="G10" s="53"/>
      <c r="H10" s="54"/>
      <c r="I10" s="53"/>
      <c r="J10" s="54"/>
      <c r="K10" s="53"/>
      <c r="L10" s="54"/>
      <c r="M10" s="53"/>
      <c r="N10" s="54"/>
      <c r="O10" s="53"/>
      <c r="P10" s="54"/>
      <c r="Q10" s="53"/>
      <c r="R10" s="54"/>
      <c r="S10" s="53"/>
      <c r="T10" s="54"/>
      <c r="U10" s="53"/>
      <c r="V10" s="54"/>
      <c r="W10" s="53"/>
      <c r="X10" s="61"/>
      <c r="Y10" s="62"/>
      <c r="AA10" s="63"/>
    </row>
    <row r="11" spans="1:28" ht="9.9499999999999993" customHeight="1" x14ac:dyDescent="0.15">
      <c r="A11" s="60"/>
      <c r="B11" s="60"/>
      <c r="C11" s="60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U11" s="54"/>
      <c r="V11" s="54"/>
      <c r="W11" s="54"/>
      <c r="X11" s="61"/>
      <c r="Y11" s="54"/>
    </row>
    <row r="12" spans="1:28" ht="39.950000000000003" customHeight="1" x14ac:dyDescent="0.15">
      <c r="A12" s="64"/>
      <c r="B12" s="64"/>
      <c r="C12" s="64"/>
      <c r="D12" s="58"/>
      <c r="E12" s="57"/>
      <c r="F12" s="58"/>
      <c r="G12" s="57"/>
      <c r="H12" s="58"/>
      <c r="I12" s="57"/>
      <c r="J12" s="58"/>
      <c r="K12" s="57"/>
      <c r="L12" s="58"/>
      <c r="M12" s="57"/>
      <c r="N12" s="58"/>
      <c r="O12" s="57"/>
      <c r="P12" s="58"/>
      <c r="Q12" s="57"/>
      <c r="R12" s="58"/>
      <c r="S12" s="57"/>
      <c r="T12" s="58"/>
      <c r="U12" s="57"/>
      <c r="V12" s="58"/>
      <c r="W12" s="57"/>
      <c r="X12" s="61"/>
      <c r="Y12" s="54"/>
    </row>
    <row r="13" spans="1:28" ht="35.1" customHeight="1" x14ac:dyDescent="0.15">
      <c r="A13" s="65"/>
      <c r="B13" s="65"/>
      <c r="C13" s="65"/>
      <c r="D13" s="66"/>
      <c r="E13" s="59" t="s">
        <v>11</v>
      </c>
      <c r="F13" s="59"/>
      <c r="G13" s="59" t="s">
        <v>11</v>
      </c>
      <c r="H13" s="59"/>
      <c r="I13" s="59" t="s">
        <v>11</v>
      </c>
      <c r="J13" s="59"/>
      <c r="K13" s="59" t="s">
        <v>11</v>
      </c>
      <c r="L13" s="59"/>
      <c r="M13" s="59" t="s">
        <v>11</v>
      </c>
      <c r="N13" s="59"/>
      <c r="O13" s="59" t="s">
        <v>11</v>
      </c>
      <c r="P13" s="59"/>
      <c r="Q13" s="59" t="s">
        <v>11</v>
      </c>
      <c r="R13" s="59"/>
      <c r="S13" s="59" t="s">
        <v>11</v>
      </c>
      <c r="T13" s="59"/>
      <c r="U13" s="59" t="s">
        <v>11</v>
      </c>
      <c r="V13" s="59"/>
      <c r="W13" s="59" t="s">
        <v>11</v>
      </c>
      <c r="X13" s="61"/>
      <c r="Y13" s="54"/>
    </row>
    <row r="14" spans="1:28" ht="39.950000000000003" customHeight="1" x14ac:dyDescent="0.15">
      <c r="A14" s="64"/>
      <c r="B14" s="64"/>
      <c r="C14" s="64"/>
      <c r="D14" s="58"/>
      <c r="E14" s="57"/>
      <c r="F14" s="58"/>
      <c r="G14" s="57"/>
      <c r="H14" s="58"/>
      <c r="I14" s="57"/>
      <c r="J14" s="58"/>
      <c r="K14" s="57"/>
      <c r="L14" s="58"/>
      <c r="M14" s="57"/>
      <c r="N14" s="58"/>
      <c r="O14" s="57"/>
      <c r="P14" s="58"/>
      <c r="Q14" s="57"/>
      <c r="R14" s="58"/>
      <c r="S14" s="57"/>
      <c r="T14" s="58"/>
      <c r="U14" s="57"/>
      <c r="V14" s="58"/>
      <c r="W14" s="57"/>
      <c r="X14" s="61"/>
      <c r="Y14" s="54"/>
    </row>
    <row r="15" spans="1:28" ht="9.9499999999999993" customHeight="1" x14ac:dyDescent="0.15">
      <c r="A15" s="60"/>
      <c r="B15" s="60"/>
      <c r="C15" s="60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U15" s="54"/>
      <c r="V15" s="54"/>
      <c r="W15" s="54"/>
      <c r="X15" s="61"/>
      <c r="Y15" s="54"/>
    </row>
    <row r="16" spans="1:28" ht="174" customHeight="1" x14ac:dyDescent="0.15">
      <c r="A16" s="60"/>
      <c r="B16" s="60"/>
      <c r="C16" s="60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3"/>
      <c r="X16" s="61"/>
      <c r="Y16" s="54"/>
    </row>
    <row r="17" spans="1:32" ht="35.1" customHeight="1" x14ac:dyDescent="0.15">
      <c r="A17" s="48" t="s">
        <v>67</v>
      </c>
    </row>
    <row r="18" spans="1:32" ht="174" customHeight="1" x14ac:dyDescent="0.15">
      <c r="A18" s="60"/>
      <c r="B18" s="60"/>
      <c r="C18" s="60"/>
      <c r="D18" s="54"/>
      <c r="E18" s="53"/>
      <c r="F18" s="54"/>
      <c r="G18" s="53"/>
      <c r="H18" s="54"/>
      <c r="I18" s="53"/>
      <c r="J18" s="54"/>
      <c r="K18" s="53"/>
      <c r="M18" s="53"/>
      <c r="N18" s="54"/>
      <c r="O18" s="53"/>
      <c r="P18" s="54"/>
      <c r="Q18" s="53"/>
      <c r="R18" s="54"/>
      <c r="S18" s="53"/>
      <c r="T18" s="54"/>
      <c r="U18" s="53"/>
      <c r="V18" s="54"/>
      <c r="W18" s="53"/>
      <c r="Y18" s="55" t="s">
        <v>68</v>
      </c>
    </row>
    <row r="19" spans="1:32" ht="9.9499999999999993" customHeight="1" x14ac:dyDescent="0.15">
      <c r="A19" s="60"/>
      <c r="B19" s="60"/>
      <c r="C19" s="60"/>
      <c r="D19" s="54"/>
      <c r="E19" s="54"/>
      <c r="F19" s="54"/>
      <c r="G19" s="54"/>
      <c r="H19" s="54"/>
      <c r="I19" s="54"/>
      <c r="J19" s="54"/>
      <c r="K19" s="54"/>
      <c r="M19" s="54"/>
      <c r="N19" s="54"/>
      <c r="O19" s="54"/>
      <c r="P19" s="54"/>
      <c r="Q19" s="54"/>
      <c r="R19" s="54"/>
      <c r="S19" s="54"/>
      <c r="T19" s="54"/>
      <c r="U19" s="54"/>
      <c r="W19" s="54"/>
    </row>
    <row r="20" spans="1:32" ht="39.950000000000003" customHeight="1" x14ac:dyDescent="0.15">
      <c r="A20" s="64"/>
      <c r="B20" s="64"/>
      <c r="C20" s="64"/>
      <c r="D20" s="58"/>
      <c r="E20" s="57"/>
      <c r="F20" s="58"/>
      <c r="G20" s="57"/>
      <c r="H20" s="58"/>
      <c r="I20" s="57"/>
      <c r="J20" s="58"/>
      <c r="K20" s="57"/>
      <c r="M20" s="57"/>
      <c r="N20" s="58"/>
      <c r="O20" s="57"/>
      <c r="P20" s="58"/>
      <c r="Q20" s="57"/>
      <c r="R20" s="58"/>
      <c r="S20" s="57"/>
      <c r="T20" s="58"/>
      <c r="U20" s="57"/>
      <c r="V20" s="58"/>
      <c r="W20" s="57"/>
    </row>
    <row r="21" spans="1:32" ht="35.1" customHeight="1" x14ac:dyDescent="0.15">
      <c r="A21" s="65"/>
      <c r="B21" s="65"/>
      <c r="C21" s="65"/>
      <c r="D21" s="66"/>
      <c r="E21" s="59" t="s">
        <v>11</v>
      </c>
      <c r="F21" s="59"/>
      <c r="G21" s="59" t="s">
        <v>11</v>
      </c>
      <c r="H21" s="59"/>
      <c r="I21" s="59" t="s">
        <v>11</v>
      </c>
      <c r="J21" s="59"/>
      <c r="K21" s="59" t="s">
        <v>11</v>
      </c>
      <c r="M21" s="59" t="s">
        <v>11</v>
      </c>
      <c r="N21" s="59"/>
      <c r="O21" s="59" t="s">
        <v>11</v>
      </c>
      <c r="P21" s="59"/>
      <c r="Q21" s="59" t="s">
        <v>11</v>
      </c>
      <c r="R21" s="59"/>
      <c r="S21" s="59" t="s">
        <v>11</v>
      </c>
      <c r="T21" s="59"/>
      <c r="U21" s="59" t="s">
        <v>11</v>
      </c>
      <c r="V21" s="59"/>
      <c r="W21" s="59" t="s">
        <v>11</v>
      </c>
    </row>
    <row r="22" spans="1:32" ht="39.950000000000003" customHeight="1" x14ac:dyDescent="0.15">
      <c r="A22" s="64"/>
      <c r="B22" s="64"/>
      <c r="C22" s="64"/>
      <c r="D22" s="58"/>
      <c r="E22" s="57"/>
      <c r="F22" s="58"/>
      <c r="G22" s="57"/>
      <c r="H22" s="58"/>
      <c r="I22" s="57"/>
      <c r="J22" s="58"/>
      <c r="K22" s="57"/>
      <c r="M22" s="57"/>
      <c r="N22" s="58"/>
      <c r="O22" s="57"/>
      <c r="P22" s="58"/>
      <c r="Q22" s="57"/>
      <c r="R22" s="58"/>
      <c r="S22" s="57"/>
      <c r="T22" s="58"/>
      <c r="U22" s="57"/>
      <c r="V22" s="58"/>
      <c r="W22" s="57"/>
    </row>
    <row r="23" spans="1:32" ht="9.9499999999999993" customHeight="1" x14ac:dyDescent="0.15">
      <c r="A23" s="60"/>
      <c r="B23" s="60"/>
      <c r="C23" s="60"/>
      <c r="D23" s="54"/>
      <c r="E23" s="54"/>
      <c r="F23" s="54"/>
      <c r="G23" s="54"/>
      <c r="H23" s="54"/>
      <c r="I23" s="54"/>
      <c r="J23" s="54"/>
      <c r="K23" s="54"/>
      <c r="M23" s="54"/>
      <c r="N23" s="54"/>
      <c r="O23" s="54"/>
      <c r="P23" s="54"/>
      <c r="Q23" s="54"/>
      <c r="R23" s="54"/>
      <c r="S23" s="54"/>
      <c r="T23" s="54"/>
      <c r="U23" s="54"/>
      <c r="W23" s="54"/>
    </row>
    <row r="24" spans="1:32" ht="174" customHeight="1" x14ac:dyDescent="0.15">
      <c r="A24" s="60"/>
      <c r="B24" s="60"/>
      <c r="C24" s="60"/>
      <c r="D24" s="54"/>
      <c r="E24" s="53"/>
      <c r="F24" s="54"/>
      <c r="G24" s="53"/>
      <c r="H24" s="54"/>
      <c r="I24" s="53"/>
      <c r="J24" s="54"/>
      <c r="K24" s="53"/>
      <c r="M24" s="53"/>
      <c r="N24" s="54"/>
      <c r="O24" s="53"/>
      <c r="P24" s="54"/>
      <c r="Q24" s="53"/>
      <c r="R24" s="54"/>
      <c r="S24" s="53"/>
      <c r="T24" s="54"/>
      <c r="U24" s="53"/>
      <c r="V24" s="54"/>
      <c r="W24" s="53"/>
    </row>
    <row r="25" spans="1:32" ht="35.1" customHeight="1" x14ac:dyDescent="0.15">
      <c r="A25" s="48" t="s">
        <v>69</v>
      </c>
      <c r="D25" s="621" t="s">
        <v>171</v>
      </c>
      <c r="E25" s="621"/>
      <c r="G25" s="67"/>
      <c r="H25" s="67"/>
      <c r="AC25" s="68"/>
      <c r="AD25" s="68"/>
    </row>
    <row r="26" spans="1:32" ht="174" customHeight="1" x14ac:dyDescent="0.15">
      <c r="A26" s="60"/>
      <c r="B26" s="622" t="s">
        <v>148</v>
      </c>
      <c r="C26" s="623"/>
      <c r="D26" s="621"/>
      <c r="E26" s="621"/>
      <c r="F26" s="67"/>
      <c r="G26" s="53"/>
      <c r="H26" s="54"/>
      <c r="I26" s="69" t="s">
        <v>70</v>
      </c>
      <c r="J26" s="54"/>
      <c r="K26" s="53"/>
      <c r="L26" s="54"/>
      <c r="M26" s="53"/>
      <c r="N26" s="54"/>
      <c r="O26" s="53"/>
      <c r="P26" s="54"/>
      <c r="Q26" s="69" t="s">
        <v>71</v>
      </c>
      <c r="R26" s="54"/>
      <c r="S26" s="53"/>
      <c r="U26" s="53"/>
      <c r="V26" s="54"/>
      <c r="W26" s="53"/>
      <c r="Y26" s="55" t="s">
        <v>72</v>
      </c>
      <c r="AA26" s="55" t="s">
        <v>4</v>
      </c>
      <c r="AC26" s="68"/>
      <c r="AD26" s="60"/>
      <c r="AE26" s="60"/>
      <c r="AF26" s="60"/>
    </row>
    <row r="27" spans="1:32" ht="9.9499999999999993" customHeight="1" x14ac:dyDescent="0.15">
      <c r="A27" s="624" t="s">
        <v>73</v>
      </c>
      <c r="B27" s="623"/>
      <c r="C27" s="623"/>
      <c r="D27" s="621"/>
      <c r="E27" s="621"/>
      <c r="F27" s="67"/>
      <c r="G27" s="54"/>
      <c r="H27" s="54"/>
      <c r="I27" s="60"/>
      <c r="J27" s="54"/>
      <c r="K27" s="54"/>
      <c r="L27" s="54"/>
      <c r="M27" s="54"/>
      <c r="N27" s="54"/>
      <c r="O27" s="54"/>
      <c r="P27" s="54"/>
      <c r="Q27" s="60"/>
      <c r="R27" s="54"/>
      <c r="S27" s="54"/>
      <c r="U27" s="54"/>
      <c r="V27" s="54"/>
      <c r="W27" s="54"/>
      <c r="AC27" s="68"/>
      <c r="AD27" s="68"/>
    </row>
    <row r="28" spans="1:32" ht="39.950000000000003" customHeight="1" x14ac:dyDescent="0.15">
      <c r="A28" s="624"/>
      <c r="B28" s="623"/>
      <c r="C28" s="623"/>
      <c r="D28" s="621"/>
      <c r="E28" s="621"/>
      <c r="F28" s="67"/>
      <c r="G28" s="57" t="str">
        <f>IF([1]データ!M12="","",[1]データ!M12)</f>
        <v/>
      </c>
      <c r="H28" s="58"/>
      <c r="I28" s="64"/>
      <c r="J28" s="58"/>
      <c r="K28" s="57" t="str">
        <f>IF([1]データ!M9="","",[1]データ!M9)</f>
        <v/>
      </c>
      <c r="L28" s="58"/>
      <c r="M28" s="57" t="str">
        <f>IF([1]データ!M8="","",[1]データ!M8)</f>
        <v/>
      </c>
      <c r="N28" s="58"/>
      <c r="O28" s="57" t="str">
        <f>IF([1]データ!M7="","",[1]データ!M7)</f>
        <v/>
      </c>
      <c r="P28" s="58"/>
      <c r="Q28" s="64"/>
      <c r="R28" s="58"/>
      <c r="S28" s="57" t="str">
        <f>IF([1]データ!M4="","",[1]データ!M4)</f>
        <v/>
      </c>
      <c r="U28" s="57" t="str">
        <f>IF([1]データ!M3="","",[1]データ!M3)</f>
        <v/>
      </c>
      <c r="V28" s="58"/>
      <c r="W28" s="57" t="str">
        <f>IF([1]データ!M2="","",[1]データ!M2)</f>
        <v/>
      </c>
      <c r="AC28" s="64"/>
      <c r="AD28" s="68"/>
    </row>
    <row r="29" spans="1:32" ht="35.1" customHeight="1" x14ac:dyDescent="0.15">
      <c r="A29" s="624"/>
      <c r="B29" s="623"/>
      <c r="C29" s="623"/>
      <c r="D29" s="621"/>
      <c r="E29" s="621"/>
      <c r="F29" s="67"/>
      <c r="G29" s="59" t="s">
        <v>11</v>
      </c>
      <c r="H29" s="59"/>
      <c r="I29" s="59"/>
      <c r="J29" s="59"/>
      <c r="K29" s="59" t="s">
        <v>11</v>
      </c>
      <c r="L29" s="59"/>
      <c r="M29" s="59" t="s">
        <v>11</v>
      </c>
      <c r="O29" s="59" t="s">
        <v>11</v>
      </c>
      <c r="P29" s="59"/>
      <c r="Q29" s="59"/>
      <c r="R29" s="59"/>
      <c r="S29" s="59" t="s">
        <v>11</v>
      </c>
      <c r="T29" s="59"/>
      <c r="U29" s="59" t="s">
        <v>11</v>
      </c>
      <c r="V29" s="59"/>
      <c r="W29" s="59" t="s">
        <v>11</v>
      </c>
      <c r="Y29" s="59"/>
      <c r="AC29" s="64"/>
      <c r="AD29" s="68"/>
    </row>
    <row r="30" spans="1:32" ht="39.950000000000003" customHeight="1" x14ac:dyDescent="0.15">
      <c r="A30" s="624"/>
      <c r="B30" s="623"/>
      <c r="C30" s="623"/>
      <c r="D30" s="621"/>
      <c r="E30" s="621"/>
      <c r="F30" s="67"/>
      <c r="G30" s="57" t="str">
        <f>IF([1]データ!N12="","",[1]データ!N12)</f>
        <v/>
      </c>
      <c r="H30" s="58"/>
      <c r="I30" s="64"/>
      <c r="J30" s="58"/>
      <c r="K30" s="57" t="str">
        <f>IF([1]データ!N9="","",[1]データ!N9)</f>
        <v/>
      </c>
      <c r="L30" s="58"/>
      <c r="M30" s="57" t="str">
        <f>IF([1]データ!N8="","",[1]データ!N8)</f>
        <v/>
      </c>
      <c r="N30" s="58"/>
      <c r="O30" s="57" t="str">
        <f>IF([1]データ!N7="","",[1]データ!N7)</f>
        <v/>
      </c>
      <c r="P30" s="58"/>
      <c r="Q30" s="64"/>
      <c r="R30" s="58"/>
      <c r="S30" s="57" t="str">
        <f>IF([1]データ!N4="","",[1]データ!N4)</f>
        <v/>
      </c>
      <c r="U30" s="57" t="str">
        <f>IF([1]データ!N3="","",[1]データ!N3)</f>
        <v/>
      </c>
      <c r="W30" s="57" t="str">
        <f>IF([1]データ!N2="","",[1]データ!N2)</f>
        <v/>
      </c>
      <c r="AC30" s="68"/>
      <c r="AD30" s="68"/>
    </row>
    <row r="31" spans="1:32" ht="9.9499999999999993" customHeight="1" x14ac:dyDescent="0.15">
      <c r="A31" s="624"/>
      <c r="B31" s="623"/>
      <c r="C31" s="623"/>
      <c r="D31" s="621"/>
      <c r="E31" s="621"/>
      <c r="F31" s="67"/>
      <c r="G31" s="54"/>
      <c r="H31" s="54"/>
      <c r="I31" s="60"/>
      <c r="J31" s="54"/>
      <c r="K31" s="54"/>
      <c r="L31" s="54"/>
      <c r="M31" s="54"/>
      <c r="N31" s="54"/>
      <c r="O31" s="54"/>
      <c r="P31" s="54"/>
      <c r="Q31" s="60"/>
      <c r="R31" s="54"/>
      <c r="S31" s="54"/>
      <c r="U31" s="54"/>
      <c r="V31" s="54"/>
      <c r="W31" s="54"/>
      <c r="AC31" s="64"/>
      <c r="AD31" s="68"/>
    </row>
    <row r="32" spans="1:32" ht="174" customHeight="1" x14ac:dyDescent="0.15">
      <c r="A32" s="624"/>
      <c r="B32" s="623"/>
      <c r="C32" s="623"/>
      <c r="D32" s="621"/>
      <c r="E32" s="621"/>
      <c r="F32" s="67"/>
      <c r="G32" s="53"/>
      <c r="H32" s="54"/>
      <c r="I32" s="60"/>
      <c r="J32" s="54"/>
      <c r="K32" s="53"/>
      <c r="L32" s="54"/>
      <c r="M32" s="53"/>
      <c r="N32" s="54"/>
      <c r="O32" s="53"/>
      <c r="P32" s="54"/>
      <c r="Q32" s="60"/>
      <c r="R32" s="54"/>
      <c r="S32" s="53"/>
      <c r="U32" s="53"/>
      <c r="V32" s="54"/>
      <c r="W32" s="53"/>
      <c r="AC32" s="64"/>
      <c r="AD32" s="68"/>
    </row>
    <row r="33" spans="1:19" x14ac:dyDescent="0.15">
      <c r="B33" s="623"/>
      <c r="C33" s="623"/>
      <c r="D33" s="621"/>
      <c r="E33" s="621"/>
      <c r="F33" s="67"/>
      <c r="G33" s="67"/>
      <c r="H33" s="67"/>
    </row>
    <row r="34" spans="1:19" x14ac:dyDescent="0.1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x14ac:dyDescent="0.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1:19" x14ac:dyDescent="0.1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spans="1:19" x14ac:dyDescent="0.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19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D2" sqref="D2"/>
    </sheetView>
  </sheetViews>
  <sheetFormatPr defaultRowHeight="13.5" x14ac:dyDescent="0.15"/>
  <cols>
    <col min="1" max="1" width="9" customWidth="1"/>
    <col min="6" max="7" width="4.625" customWidth="1"/>
    <col min="13" max="14" width="4.625" customWidth="1"/>
  </cols>
  <sheetData>
    <row r="1" spans="1:19" x14ac:dyDescent="0.15">
      <c r="A1" t="s">
        <v>83</v>
      </c>
      <c r="B1" t="s">
        <v>84</v>
      </c>
      <c r="D1" t="s">
        <v>64</v>
      </c>
      <c r="K1" t="s">
        <v>72</v>
      </c>
    </row>
    <row r="2" spans="1:19" x14ac:dyDescent="0.15">
      <c r="A2" t="s">
        <v>85</v>
      </c>
      <c r="B2" t="s">
        <v>86</v>
      </c>
      <c r="D2" s="89" t="str">
        <f>[2]要項!D57</f>
        <v>A1</v>
      </c>
      <c r="E2" s="89" t="e">
        <f t="shared" ref="E2:E11" si="0">IF(D2="","",VLOOKUP(D2,$A$1:$B$17,2,0))</f>
        <v>#N/A</v>
      </c>
      <c r="F2" s="89">
        <f>[2]要項!F57</f>
        <v>0</v>
      </c>
      <c r="G2" s="89">
        <f>[2]要項!H57</f>
        <v>0</v>
      </c>
      <c r="H2" s="89" t="str">
        <f>[2]要項!I57</f>
        <v>A2</v>
      </c>
      <c r="I2" s="89" t="e">
        <f t="shared" ref="I2:I11" si="1">IF(H2="","",VLOOKUP(H2,$A$1:$B$17,2,0))</f>
        <v>#N/A</v>
      </c>
      <c r="K2" s="89" t="str">
        <f>[2]要項!E90</f>
        <v>Ｂ２位</v>
      </c>
      <c r="L2" s="89" t="e">
        <f>IF(K2="","",VLOOKUP(K2,$A$1:$B$17,2,0))</f>
        <v>#N/A</v>
      </c>
      <c r="M2" s="89" t="str">
        <f>IF([2]要項!J90="","",[2]要項!J90)</f>
        <v/>
      </c>
      <c r="N2" s="89" t="str">
        <f>IF([2]要項!L90="","",[2]要項!L90)</f>
        <v/>
      </c>
      <c r="O2" s="89" t="str">
        <f>[2]要項!M90</f>
        <v>Ａ１位</v>
      </c>
      <c r="P2" s="89" t="e">
        <f>IF(O2="","",VLOOKUP(O2,$A$1:$B$17,2,0))</f>
        <v>#N/A</v>
      </c>
    </row>
    <row r="3" spans="1:19" x14ac:dyDescent="0.15">
      <c r="A3" t="s">
        <v>87</v>
      </c>
      <c r="B3" t="s">
        <v>88</v>
      </c>
      <c r="D3" s="89" t="str">
        <f>[2]要項!D58</f>
        <v>A3</v>
      </c>
      <c r="E3" s="89" t="e">
        <f t="shared" si="0"/>
        <v>#N/A</v>
      </c>
      <c r="F3" s="89">
        <f>[2]要項!F58</f>
        <v>0</v>
      </c>
      <c r="G3" s="89">
        <f>[2]要項!H58</f>
        <v>0</v>
      </c>
      <c r="H3" s="89" t="str">
        <f>[2]要項!I58</f>
        <v>A4</v>
      </c>
      <c r="I3" s="89" t="e">
        <f t="shared" si="1"/>
        <v>#N/A</v>
      </c>
      <c r="K3" s="89" t="str">
        <f>[2]要項!E92</f>
        <v>Ｂ２位</v>
      </c>
      <c r="L3" s="89" t="e">
        <f>IF(K3="","",VLOOKUP(K3,$A$1:$B$17,2,0))</f>
        <v>#N/A</v>
      </c>
      <c r="M3" s="89" t="str">
        <f>IF([2]要項!J92="","",[2]要項!J92)</f>
        <v/>
      </c>
      <c r="N3" s="89" t="str">
        <f>IF([2]要項!L92="","",[2]要項!L92)</f>
        <v/>
      </c>
      <c r="O3" s="89" t="str">
        <f>[2]要項!M92</f>
        <v>Ｃ１位</v>
      </c>
      <c r="P3" s="89" t="e">
        <f>IF(O3="","",VLOOKUP(O3,$A$1:$B$17,2,0))</f>
        <v>#N/A</v>
      </c>
    </row>
    <row r="4" spans="1:19" x14ac:dyDescent="0.15">
      <c r="A4" t="s">
        <v>89</v>
      </c>
      <c r="B4" t="s">
        <v>90</v>
      </c>
      <c r="D4" s="89" t="str">
        <f>[2]要項!D59</f>
        <v>A1</v>
      </c>
      <c r="E4" s="89" t="e">
        <f t="shared" si="0"/>
        <v>#N/A</v>
      </c>
      <c r="F4" s="89">
        <f>[2]要項!F59</f>
        <v>0</v>
      </c>
      <c r="G4" s="89">
        <f>[2]要項!H59</f>
        <v>0</v>
      </c>
      <c r="H4" s="89" t="str">
        <f>[2]要項!I59</f>
        <v>A5</v>
      </c>
      <c r="I4" s="89" t="e">
        <f t="shared" si="1"/>
        <v>#N/A</v>
      </c>
      <c r="K4" s="89" t="str">
        <f>[2]要項!E94</f>
        <v>Ａ１位</v>
      </c>
      <c r="L4" s="89" t="e">
        <f>IF(K4="","",VLOOKUP(K4,$A$1:$B$17,2,0))</f>
        <v>#N/A</v>
      </c>
      <c r="M4" s="89" t="str">
        <f>IF([2]要項!J94="","",[2]要項!J94)</f>
        <v/>
      </c>
      <c r="N4" s="89" t="str">
        <f>IF([2]要項!L94="","",[2]要項!L94)</f>
        <v/>
      </c>
      <c r="O4" s="89" t="str">
        <f>[2]要項!M94</f>
        <v>Ｃ１位</v>
      </c>
      <c r="P4" s="89" t="e">
        <f>IF(O4="","",VLOOKUP(O4,$A$1:$B$17,2,0))</f>
        <v>#N/A</v>
      </c>
    </row>
    <row r="5" spans="1:19" x14ac:dyDescent="0.15">
      <c r="A5" t="s">
        <v>91</v>
      </c>
      <c r="B5" t="s">
        <v>92</v>
      </c>
      <c r="D5" s="89" t="str">
        <f>[2]要項!D60</f>
        <v>A2</v>
      </c>
      <c r="E5" s="89" t="e">
        <f t="shared" si="0"/>
        <v>#N/A</v>
      </c>
      <c r="F5" s="89">
        <f>[2]要項!F60</f>
        <v>0</v>
      </c>
      <c r="G5" s="89">
        <f>[2]要項!H60</f>
        <v>0</v>
      </c>
      <c r="H5" s="89" t="str">
        <f>[2]要項!I60</f>
        <v>A3</v>
      </c>
      <c r="I5" s="89" t="e">
        <f t="shared" si="1"/>
        <v>#N/A</v>
      </c>
      <c r="K5" s="90"/>
      <c r="L5" s="90"/>
      <c r="O5" s="90"/>
      <c r="P5" s="90"/>
    </row>
    <row r="6" spans="1:19" x14ac:dyDescent="0.15">
      <c r="A6" t="s">
        <v>93</v>
      </c>
      <c r="B6" t="s">
        <v>94</v>
      </c>
      <c r="D6" s="89" t="str">
        <f>[2]要項!D61</f>
        <v>A4</v>
      </c>
      <c r="E6" s="89" t="e">
        <f t="shared" si="0"/>
        <v>#N/A</v>
      </c>
      <c r="F6" s="89">
        <f>[2]要項!F61</f>
        <v>0</v>
      </c>
      <c r="G6" s="89">
        <f>[2]要項!H61</f>
        <v>0</v>
      </c>
      <c r="H6" s="89" t="str">
        <f>[2]要項!I61</f>
        <v>A5</v>
      </c>
      <c r="I6" s="89" t="e">
        <f t="shared" si="1"/>
        <v>#N/A</v>
      </c>
      <c r="K6" s="90" t="s">
        <v>71</v>
      </c>
      <c r="L6" s="90"/>
      <c r="M6" s="90"/>
      <c r="N6" s="90"/>
      <c r="O6" s="90"/>
      <c r="P6" s="90"/>
    </row>
    <row r="7" spans="1:19" x14ac:dyDescent="0.15">
      <c r="A7" t="s">
        <v>95</v>
      </c>
      <c r="B7" t="s">
        <v>96</v>
      </c>
      <c r="D7" s="89" t="str">
        <f>[2]要項!O57</f>
        <v>A2</v>
      </c>
      <c r="E7" s="89" t="e">
        <f t="shared" si="0"/>
        <v>#N/A</v>
      </c>
      <c r="F7" s="89">
        <f>[2]要項!Q57</f>
        <v>0</v>
      </c>
      <c r="G7" s="89">
        <f>[2]要項!S57</f>
        <v>0</v>
      </c>
      <c r="H7" s="89" t="str">
        <f>[2]要項!T57</f>
        <v>A4</v>
      </c>
      <c r="I7" s="89" t="e">
        <f t="shared" si="1"/>
        <v>#N/A</v>
      </c>
      <c r="K7" s="89" t="str">
        <f>[2]要項!E91</f>
        <v>Ａ２位</v>
      </c>
      <c r="L7" s="89" t="e">
        <f>IF(K7="","",VLOOKUP(K7,$A$1:$B$17,2,0))</f>
        <v>#N/A</v>
      </c>
      <c r="M7" s="89" t="str">
        <f>IF([2]要項!J91="","",[2]要項!J91)</f>
        <v/>
      </c>
      <c r="N7" s="89" t="str">
        <f>IF([2]要項!L91="","",[2]要項!L91)</f>
        <v/>
      </c>
      <c r="O7" s="89" t="str">
        <f>[2]要項!M91</f>
        <v>Ｃ２位</v>
      </c>
      <c r="P7" s="89" t="e">
        <f>IF(O7="","",VLOOKUP(O7,$A$1:$B$17,2,0))</f>
        <v>#N/A</v>
      </c>
    </row>
    <row r="8" spans="1:19" x14ac:dyDescent="0.15">
      <c r="A8" t="s">
        <v>97</v>
      </c>
      <c r="B8" t="s">
        <v>98</v>
      </c>
      <c r="D8" s="89" t="str">
        <f>[2]要項!O58</f>
        <v>A3</v>
      </c>
      <c r="E8" s="89" t="e">
        <f t="shared" si="0"/>
        <v>#N/A</v>
      </c>
      <c r="F8" s="89">
        <f>[2]要項!Q58</f>
        <v>0</v>
      </c>
      <c r="G8" s="89">
        <f>[2]要項!S58</f>
        <v>0</v>
      </c>
      <c r="H8" s="89" t="str">
        <f>[2]要項!T58</f>
        <v>A5</v>
      </c>
      <c r="I8" s="89" t="e">
        <f t="shared" si="1"/>
        <v>#N/A</v>
      </c>
      <c r="K8" s="89" t="str">
        <f>[2]要項!E93</f>
        <v>Ａ２位</v>
      </c>
      <c r="L8" s="89" t="e">
        <f>IF(K8="","",VLOOKUP(K8,$A$1:$B$17,2,0))</f>
        <v>#N/A</v>
      </c>
      <c r="M8" s="89" t="str">
        <f>IF([2]要項!J93="","",[2]要項!J93)</f>
        <v/>
      </c>
      <c r="N8" s="89" t="str">
        <f>IF([2]要項!L93="","",[2]要項!L93)</f>
        <v/>
      </c>
      <c r="O8" s="89" t="str">
        <f>[2]要項!M93</f>
        <v>Ｂ１位</v>
      </c>
      <c r="P8" s="89" t="e">
        <f>IF(O8="","",VLOOKUP(O8,$A$1:$B$17,2,0))</f>
        <v>#N/A</v>
      </c>
    </row>
    <row r="9" spans="1:19" x14ac:dyDescent="0.15">
      <c r="A9" t="s">
        <v>99</v>
      </c>
      <c r="B9" t="s">
        <v>100</v>
      </c>
      <c r="D9" s="89" t="str">
        <f>[2]要項!O59</f>
        <v>A1</v>
      </c>
      <c r="E9" s="89" t="e">
        <f t="shared" si="0"/>
        <v>#N/A</v>
      </c>
      <c r="F9" s="89">
        <f>[2]要項!Q59</f>
        <v>0</v>
      </c>
      <c r="G9" s="89">
        <f>[2]要項!S59</f>
        <v>0</v>
      </c>
      <c r="H9" s="89" t="str">
        <f>[2]要項!T59</f>
        <v>A4</v>
      </c>
      <c r="I9" s="89" t="e">
        <f t="shared" si="1"/>
        <v>#N/A</v>
      </c>
      <c r="K9" s="89" t="str">
        <f>[2]要項!E95</f>
        <v>Ｃ２位</v>
      </c>
      <c r="L9" s="89" t="e">
        <f>IF(K9="","",VLOOKUP(K9,$A$1:$B$17,2,0))</f>
        <v>#N/A</v>
      </c>
      <c r="M9" s="89" t="str">
        <f>IF([2]要項!J95="","",[2]要項!J95)</f>
        <v/>
      </c>
      <c r="N9" s="89" t="str">
        <f>IF([2]要項!L95="","",[2]要項!L95)</f>
        <v/>
      </c>
      <c r="O9" s="89" t="str">
        <f>[2]要項!M95</f>
        <v>Ｂ１位</v>
      </c>
      <c r="P9" s="89" t="e">
        <f>IF(O9="","",VLOOKUP(O9,$A$1:$B$17,2,0))</f>
        <v>#N/A</v>
      </c>
      <c r="R9" s="90"/>
    </row>
    <row r="10" spans="1:19" x14ac:dyDescent="0.15">
      <c r="A10" t="s">
        <v>101</v>
      </c>
      <c r="B10" t="s">
        <v>102</v>
      </c>
      <c r="D10" s="89" t="str">
        <f>[2]要項!O60</f>
        <v>A2</v>
      </c>
      <c r="E10" s="89" t="e">
        <f t="shared" si="0"/>
        <v>#N/A</v>
      </c>
      <c r="F10" s="89">
        <f>[2]要項!Q60</f>
        <v>0</v>
      </c>
      <c r="G10" s="89">
        <f>[2]要項!S60</f>
        <v>0</v>
      </c>
      <c r="H10" s="89" t="str">
        <f>[2]要項!T60</f>
        <v>A5</v>
      </c>
      <c r="I10" s="89" t="e">
        <f t="shared" si="1"/>
        <v>#N/A</v>
      </c>
    </row>
    <row r="11" spans="1:19" x14ac:dyDescent="0.15">
      <c r="A11" t="s">
        <v>103</v>
      </c>
      <c r="B11" t="s">
        <v>104</v>
      </c>
      <c r="D11" s="89" t="str">
        <f>[2]要項!O61</f>
        <v>A1</v>
      </c>
      <c r="E11" s="89" t="e">
        <f t="shared" si="0"/>
        <v>#N/A</v>
      </c>
      <c r="F11" s="89">
        <f>[2]要項!Q61</f>
        <v>0</v>
      </c>
      <c r="G11" s="89">
        <f>[2]要項!S61</f>
        <v>0</v>
      </c>
      <c r="H11" s="89" t="str">
        <f>[2]要項!T61</f>
        <v>A3</v>
      </c>
      <c r="I11" s="89" t="e">
        <f t="shared" si="1"/>
        <v>#N/A</v>
      </c>
      <c r="L11" t="s">
        <v>105</v>
      </c>
    </row>
    <row r="12" spans="1:19" x14ac:dyDescent="0.15">
      <c r="A12" t="s">
        <v>106</v>
      </c>
      <c r="B12" t="s">
        <v>107</v>
      </c>
      <c r="L12" s="89" t="str">
        <f>[2]要項!B101</f>
        <v>D1位</v>
      </c>
      <c r="M12" s="89" t="str">
        <f>IF([2]要項!E101="","",[2]要項!E101)</f>
        <v/>
      </c>
      <c r="N12" s="89" t="str">
        <f>IF([2]要項!J101="","",[2]要項!J101)</f>
        <v/>
      </c>
      <c r="O12" s="89" t="str">
        <f>IF([2]要項!L101="","",[2]要項!L101)</f>
        <v>E1位</v>
      </c>
      <c r="Q12" s="90"/>
      <c r="S12" s="90" t="str">
        <f>IF([2]要項!K101="","",[2]要項!K101)</f>
        <v/>
      </c>
    </row>
    <row r="13" spans="1:19" x14ac:dyDescent="0.15">
      <c r="A13" t="s">
        <v>108</v>
      </c>
      <c r="B13" t="s">
        <v>109</v>
      </c>
      <c r="D13" t="s">
        <v>66</v>
      </c>
    </row>
    <row r="14" spans="1:19" x14ac:dyDescent="0.15">
      <c r="A14" t="s">
        <v>110</v>
      </c>
      <c r="B14" t="s">
        <v>111</v>
      </c>
      <c r="D14" s="89" t="str">
        <f>[2]要項!D65</f>
        <v>B1</v>
      </c>
      <c r="E14" s="89" t="e">
        <f t="shared" ref="E14:E19" si="2">IF(D14="","",VLOOKUP(D14,$A$1:$B$17,2,0))</f>
        <v>#N/A</v>
      </c>
      <c r="F14" s="89">
        <f>[2]要項!F65</f>
        <v>0</v>
      </c>
      <c r="G14" s="89">
        <f>[2]要項!H65</f>
        <v>0</v>
      </c>
      <c r="H14" s="89" t="str">
        <f>[2]要項!I65</f>
        <v>B2</v>
      </c>
      <c r="I14" s="89" t="e">
        <f t="shared" ref="I14:I19" si="3">IF(H14="","",VLOOKUP(H14,$A$1:$B$17,2,0))</f>
        <v>#N/A</v>
      </c>
    </row>
    <row r="15" spans="1:19" x14ac:dyDescent="0.15">
      <c r="A15" t="s">
        <v>61</v>
      </c>
      <c r="B15" t="s">
        <v>112</v>
      </c>
      <c r="D15" s="89" t="str">
        <f>[2]要項!D66</f>
        <v>B3</v>
      </c>
      <c r="E15" s="89" t="e">
        <f t="shared" si="2"/>
        <v>#N/A</v>
      </c>
      <c r="F15" s="89">
        <f>[2]要項!F66</f>
        <v>0</v>
      </c>
      <c r="G15" s="89">
        <f>[2]要項!H66</f>
        <v>0</v>
      </c>
      <c r="H15" s="89" t="str">
        <f>[2]要項!I66</f>
        <v>B4</v>
      </c>
      <c r="I15" s="89" t="e">
        <f t="shared" si="3"/>
        <v>#N/A</v>
      </c>
    </row>
    <row r="16" spans="1:19" x14ac:dyDescent="0.15">
      <c r="A16" t="s">
        <v>113</v>
      </c>
      <c r="B16" t="s">
        <v>114</v>
      </c>
      <c r="D16" s="89" t="str">
        <f>[2]要項!D67</f>
        <v>B1</v>
      </c>
      <c r="E16" s="89" t="e">
        <f t="shared" si="2"/>
        <v>#N/A</v>
      </c>
      <c r="F16" s="89">
        <f>[2]要項!F67</f>
        <v>0</v>
      </c>
      <c r="G16" s="89">
        <f>[2]要項!H67</f>
        <v>0</v>
      </c>
      <c r="H16" s="89" t="str">
        <f>[2]要項!I67</f>
        <v>B3</v>
      </c>
      <c r="I16" s="89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 x14ac:dyDescent="0.15">
      <c r="A17" t="s">
        <v>115</v>
      </c>
      <c r="B17" t="s">
        <v>116</v>
      </c>
      <c r="D17" s="89" t="str">
        <f>[2]要項!D68</f>
        <v>B2</v>
      </c>
      <c r="E17" s="89" t="e">
        <f t="shared" si="2"/>
        <v>#N/A</v>
      </c>
      <c r="F17" s="89">
        <f>[2]要項!F68</f>
        <v>0</v>
      </c>
      <c r="G17" s="89">
        <f>[2]要項!H68</f>
        <v>0</v>
      </c>
      <c r="H17" s="89" t="str">
        <f>[2]要項!I68</f>
        <v>B4</v>
      </c>
      <c r="I17" s="89" t="e">
        <f t="shared" si="3"/>
        <v>#N/A</v>
      </c>
    </row>
    <row r="18" spans="1:16" x14ac:dyDescent="0.15">
      <c r="D18" s="89" t="str">
        <f>[2]要項!O65</f>
        <v>B1</v>
      </c>
      <c r="E18" s="89" t="e">
        <f t="shared" si="2"/>
        <v>#N/A</v>
      </c>
      <c r="F18" s="89">
        <f>[2]要項!Q65</f>
        <v>0</v>
      </c>
      <c r="G18" s="89">
        <f>[2]要項!S65</f>
        <v>0</v>
      </c>
      <c r="H18" s="89" t="str">
        <f>[2]要項!T65</f>
        <v>B4</v>
      </c>
      <c r="I18" s="89" t="e">
        <f t="shared" si="3"/>
        <v>#N/A</v>
      </c>
    </row>
    <row r="19" spans="1:16" x14ac:dyDescent="0.15">
      <c r="D19" s="89" t="str">
        <f>[2]要項!O66</f>
        <v>B2</v>
      </c>
      <c r="E19" s="89" t="e">
        <f t="shared" si="2"/>
        <v>#N/A</v>
      </c>
      <c r="F19" s="89">
        <f>[2]要項!Q66</f>
        <v>0</v>
      </c>
      <c r="G19" s="89">
        <f>[2]要項!S66</f>
        <v>0</v>
      </c>
      <c r="H19" s="89" t="str">
        <f>[2]要項!T66</f>
        <v>B3</v>
      </c>
      <c r="I19" s="89" t="e">
        <f t="shared" si="3"/>
        <v>#N/A</v>
      </c>
      <c r="P19" t="str">
        <f>IF(O19="","",VLOOKUP(O19,$A$1:$B$17,2,0))</f>
        <v/>
      </c>
    </row>
    <row r="20" spans="1:16" x14ac:dyDescent="0.15">
      <c r="D20" s="89"/>
      <c r="E20" s="89"/>
      <c r="F20" s="89"/>
      <c r="G20" s="89"/>
      <c r="H20" s="89"/>
      <c r="I20" s="89"/>
      <c r="P20" t="str">
        <f>IF(O20="","",VLOOKUP(O20,$A$1:$B$17,2,0))</f>
        <v/>
      </c>
    </row>
    <row r="21" spans="1:16" x14ac:dyDescent="0.15">
      <c r="D21" s="89"/>
      <c r="E21" s="89"/>
      <c r="F21" s="89"/>
      <c r="G21" s="89"/>
      <c r="H21" s="89"/>
      <c r="I21" s="89"/>
      <c r="P21" t="str">
        <f>IF(O21="","",VLOOKUP(O21,$A$1:$B$17,2,0))</f>
        <v/>
      </c>
    </row>
    <row r="22" spans="1:16" x14ac:dyDescent="0.15">
      <c r="D22" s="89"/>
      <c r="E22" s="89"/>
      <c r="F22" s="89"/>
      <c r="G22" s="89"/>
      <c r="H22" s="89"/>
      <c r="I22" s="89"/>
      <c r="P22" t="str">
        <f>IF(O22="","",VLOOKUP(O22,$A$1:$B$17,2,0))</f>
        <v/>
      </c>
    </row>
    <row r="23" spans="1:16" x14ac:dyDescent="0.15">
      <c r="D23" s="89"/>
      <c r="E23" s="89"/>
      <c r="F23" s="89"/>
      <c r="G23" s="89"/>
      <c r="H23" s="89"/>
      <c r="I23" s="89"/>
      <c r="P23" t="str">
        <f>IF(O23="","",VLOOKUP(O23,$A$1:$B$17,2,0))</f>
        <v/>
      </c>
    </row>
    <row r="25" spans="1:16" x14ac:dyDescent="0.15">
      <c r="D25" t="s">
        <v>68</v>
      </c>
    </row>
    <row r="26" spans="1:16" x14ac:dyDescent="0.15">
      <c r="D26" s="89" t="str">
        <f>[2]要項!D72</f>
        <v>C1</v>
      </c>
      <c r="E26" s="89" t="e">
        <f t="shared" ref="E26:E31" si="4">IF(D26="","",VLOOKUP(D26,$A$1:$B$17,2,0))</f>
        <v>#N/A</v>
      </c>
      <c r="F26" s="89">
        <f>[2]要項!F72</f>
        <v>0</v>
      </c>
      <c r="G26" s="89">
        <f>[2]要項!H72</f>
        <v>0</v>
      </c>
      <c r="H26" s="89" t="str">
        <f>[2]要項!I72</f>
        <v>C2</v>
      </c>
      <c r="I26" s="89" t="e">
        <f t="shared" ref="I26:I31" si="5">IF(H26="","",VLOOKUP(H26,$A$1:$B$17,2,0))</f>
        <v>#N/A</v>
      </c>
      <c r="L26" t="str">
        <f>IF(K26="","",VLOOKUP(K26,$A$1:$B$17,2,0))</f>
        <v/>
      </c>
    </row>
    <row r="27" spans="1:16" x14ac:dyDescent="0.15">
      <c r="D27" s="89" t="str">
        <f>[2]要項!D73</f>
        <v>C3</v>
      </c>
      <c r="E27" s="89" t="e">
        <f t="shared" si="4"/>
        <v>#N/A</v>
      </c>
      <c r="F27" s="89">
        <f>[2]要項!F73</f>
        <v>0</v>
      </c>
      <c r="G27" s="89">
        <f>[2]要項!H73</f>
        <v>0</v>
      </c>
      <c r="H27" s="89" t="str">
        <f>[2]要項!I73</f>
        <v>C4</v>
      </c>
      <c r="I27" s="89" t="e">
        <f t="shared" si="5"/>
        <v>#N/A</v>
      </c>
      <c r="L27" t="str">
        <f>IF(K27="","",VLOOKUP(K27,$A$1:$B$17,2,0))</f>
        <v/>
      </c>
    </row>
    <row r="28" spans="1:16" x14ac:dyDescent="0.15">
      <c r="D28" s="89" t="str">
        <f>[2]要項!D74</f>
        <v>C1</v>
      </c>
      <c r="E28" s="89" t="e">
        <f t="shared" si="4"/>
        <v>#N/A</v>
      </c>
      <c r="F28" s="89">
        <f>[2]要項!F74</f>
        <v>0</v>
      </c>
      <c r="G28" s="89">
        <f>[2]要項!H74</f>
        <v>0</v>
      </c>
      <c r="H28" s="89" t="str">
        <f>[2]要項!I74</f>
        <v>C3</v>
      </c>
      <c r="I28" s="89" t="e">
        <f t="shared" si="5"/>
        <v>#N/A</v>
      </c>
    </row>
    <row r="29" spans="1:16" x14ac:dyDescent="0.15">
      <c r="D29" s="89" t="str">
        <f>[2]要項!D75</f>
        <v>C2</v>
      </c>
      <c r="E29" s="89" t="e">
        <f t="shared" si="4"/>
        <v>#N/A</v>
      </c>
      <c r="F29" s="89">
        <f>[2]要項!F75</f>
        <v>0</v>
      </c>
      <c r="G29" s="89">
        <f>[2]要項!H75</f>
        <v>0</v>
      </c>
      <c r="H29" s="89" t="str">
        <f>[2]要項!I75</f>
        <v>C4</v>
      </c>
      <c r="I29" s="89" t="e">
        <f t="shared" si="5"/>
        <v>#N/A</v>
      </c>
    </row>
    <row r="30" spans="1:16" x14ac:dyDescent="0.15">
      <c r="D30" s="89" t="str">
        <f>[2]要項!O72</f>
        <v>C1</v>
      </c>
      <c r="E30" s="89" t="e">
        <f t="shared" si="4"/>
        <v>#N/A</v>
      </c>
      <c r="F30" s="89">
        <f>[2]要項!Q72</f>
        <v>0</v>
      </c>
      <c r="G30" s="89">
        <f>[2]要項!S72</f>
        <v>0</v>
      </c>
      <c r="H30" s="89" t="str">
        <f>[2]要項!T72</f>
        <v>C4</v>
      </c>
      <c r="I30" s="89" t="e">
        <f t="shared" si="5"/>
        <v>#N/A</v>
      </c>
    </row>
    <row r="31" spans="1:16" x14ac:dyDescent="0.15">
      <c r="D31" s="89" t="str">
        <f>[2]要項!O73</f>
        <v>C2</v>
      </c>
      <c r="E31" s="89" t="e">
        <f t="shared" si="4"/>
        <v>#N/A</v>
      </c>
      <c r="F31" s="89">
        <f>[2]要項!Q73</f>
        <v>0</v>
      </c>
      <c r="G31" s="89">
        <f>[2]要項!S73</f>
        <v>0</v>
      </c>
      <c r="H31" s="89" t="str">
        <f>[2]要項!T73</f>
        <v>C3</v>
      </c>
      <c r="I31" s="89" t="e">
        <f t="shared" si="5"/>
        <v>#N/A</v>
      </c>
    </row>
    <row r="32" spans="1:16" x14ac:dyDescent="0.15">
      <c r="D32" s="89"/>
      <c r="E32" s="89"/>
      <c r="F32" s="89"/>
      <c r="G32" s="89"/>
      <c r="H32" s="89"/>
      <c r="I32" s="89"/>
    </row>
    <row r="33" spans="4:9" x14ac:dyDescent="0.15">
      <c r="D33" s="89"/>
      <c r="E33" s="89"/>
      <c r="F33" s="89"/>
      <c r="G33" s="89"/>
      <c r="H33" s="89"/>
      <c r="I33" s="89"/>
    </row>
    <row r="34" spans="4:9" x14ac:dyDescent="0.15">
      <c r="D34" s="89"/>
      <c r="E34" s="89"/>
      <c r="F34" s="89"/>
      <c r="G34" s="89"/>
      <c r="H34" s="89"/>
      <c r="I34" s="89"/>
    </row>
    <row r="35" spans="4:9" x14ac:dyDescent="0.15">
      <c r="D35" s="89"/>
      <c r="E35" s="89"/>
      <c r="F35" s="89"/>
      <c r="G35" s="89"/>
      <c r="H35" s="89"/>
      <c r="I35" s="89"/>
    </row>
  </sheetData>
  <sheetProtection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5" workbookViewId="0">
      <selection activeCell="D24" sqref="D24"/>
    </sheetView>
  </sheetViews>
  <sheetFormatPr defaultRowHeight="28.5" x14ac:dyDescent="0.15"/>
  <cols>
    <col min="1" max="1" width="8.625" style="72" customWidth="1"/>
    <col min="2" max="2" width="24.625" style="71" customWidth="1"/>
    <col min="3" max="3" width="1.625" style="71" customWidth="1"/>
    <col min="4" max="4" width="8.625" style="71" customWidth="1"/>
    <col min="5" max="5" width="9" style="72"/>
    <col min="6" max="6" width="8.625" style="72" customWidth="1"/>
    <col min="7" max="7" width="1.625" style="72" customWidth="1"/>
    <col min="8" max="8" width="24.625" style="71" customWidth="1"/>
    <col min="9" max="9" width="8.625" style="71" customWidth="1"/>
    <col min="10" max="16384" width="9" style="71"/>
  </cols>
  <sheetData>
    <row r="1" spans="1:8" ht="38.25" x14ac:dyDescent="0.15">
      <c r="A1" s="70" t="s">
        <v>74</v>
      </c>
    </row>
    <row r="2" spans="1:8" ht="30" customHeight="1" x14ac:dyDescent="0.15">
      <c r="A2" s="73"/>
    </row>
    <row r="3" spans="1:8" x14ac:dyDescent="0.15">
      <c r="A3" s="625" t="str">
        <f>要項!$B$1</f>
        <v>令和４年度静岡県春季サッカー大会中東部支部予選</v>
      </c>
      <c r="B3" s="625"/>
      <c r="C3" s="625"/>
      <c r="D3" s="625"/>
      <c r="E3" s="625"/>
      <c r="F3" s="625"/>
      <c r="G3" s="625"/>
      <c r="H3" s="625"/>
    </row>
    <row r="5" spans="1:8" ht="29.25" thickBot="1" x14ac:dyDescent="0.2">
      <c r="A5" s="74" t="s">
        <v>75</v>
      </c>
      <c r="B5" s="74"/>
      <c r="C5" s="74"/>
      <c r="D5" s="74"/>
      <c r="E5" s="74"/>
      <c r="F5" s="74"/>
      <c r="G5" s="74"/>
      <c r="H5" s="75" t="s">
        <v>76</v>
      </c>
    </row>
    <row r="6" spans="1:8" ht="15" customHeight="1" thickTop="1" x14ac:dyDescent="0.15"/>
    <row r="7" spans="1:8" ht="50.1" customHeight="1" thickBot="1" x14ac:dyDescent="0.2">
      <c r="A7" s="72">
        <v>1</v>
      </c>
      <c r="B7" s="76"/>
      <c r="C7" s="77"/>
      <c r="D7" s="78"/>
      <c r="E7" s="72" t="s">
        <v>11</v>
      </c>
      <c r="F7" s="79"/>
      <c r="H7" s="76"/>
    </row>
    <row r="8" spans="1:8" ht="3" customHeight="1" x14ac:dyDescent="0.15">
      <c r="B8" s="77"/>
      <c r="C8" s="77"/>
      <c r="D8" s="77"/>
      <c r="H8" s="77"/>
    </row>
    <row r="9" spans="1:8" ht="50.1" customHeight="1" thickBot="1" x14ac:dyDescent="0.2">
      <c r="A9" s="72">
        <v>2</v>
      </c>
      <c r="B9" s="76"/>
      <c r="C9" s="77"/>
      <c r="D9" s="78"/>
      <c r="E9" s="72" t="s">
        <v>11</v>
      </c>
      <c r="F9" s="79"/>
      <c r="H9" s="76"/>
    </row>
    <row r="10" spans="1:8" ht="3" customHeight="1" x14ac:dyDescent="0.15">
      <c r="B10" s="77"/>
      <c r="C10" s="77"/>
      <c r="D10" s="77"/>
      <c r="H10" s="77"/>
    </row>
    <row r="11" spans="1:8" ht="50.1" customHeight="1" thickBot="1" x14ac:dyDescent="0.2">
      <c r="A11" s="72">
        <v>3</v>
      </c>
      <c r="B11" s="76"/>
      <c r="C11" s="77"/>
      <c r="D11" s="78"/>
      <c r="E11" s="72" t="s">
        <v>11</v>
      </c>
      <c r="F11" s="79"/>
      <c r="H11" s="76"/>
    </row>
    <row r="12" spans="1:8" ht="3" customHeight="1" x14ac:dyDescent="0.15">
      <c r="B12" s="77"/>
      <c r="C12" s="77"/>
      <c r="D12" s="77"/>
      <c r="H12" s="77"/>
    </row>
    <row r="13" spans="1:8" ht="50.1" customHeight="1" thickBot="1" x14ac:dyDescent="0.2">
      <c r="A13" s="72">
        <v>4</v>
      </c>
      <c r="B13" s="76"/>
      <c r="C13" s="77"/>
      <c r="D13" s="78"/>
      <c r="E13" s="72" t="s">
        <v>11</v>
      </c>
      <c r="F13" s="79"/>
      <c r="H13" s="76"/>
    </row>
    <row r="14" spans="1:8" ht="3" customHeight="1" x14ac:dyDescent="0.15">
      <c r="B14" s="77"/>
      <c r="C14" s="77"/>
      <c r="D14" s="77"/>
      <c r="F14" s="80"/>
      <c r="H14" s="77"/>
    </row>
    <row r="15" spans="1:8" ht="50.1" customHeight="1" thickBot="1" x14ac:dyDescent="0.2">
      <c r="A15" s="72">
        <v>5</v>
      </c>
      <c r="B15" s="76"/>
      <c r="C15" s="77"/>
      <c r="D15" s="78"/>
      <c r="E15" s="72" t="s">
        <v>11</v>
      </c>
      <c r="F15" s="79"/>
      <c r="H15" s="76"/>
    </row>
    <row r="16" spans="1:8" ht="3" customHeight="1" x14ac:dyDescent="0.15">
      <c r="B16" s="77"/>
      <c r="C16" s="77"/>
      <c r="D16" s="77"/>
      <c r="H16" s="77"/>
    </row>
    <row r="17" spans="1:9" ht="50.1" customHeight="1" thickBot="1" x14ac:dyDescent="0.2">
      <c r="A17" s="72">
        <v>6</v>
      </c>
      <c r="B17" s="76"/>
      <c r="C17" s="77"/>
      <c r="D17" s="78"/>
      <c r="E17" s="72" t="s">
        <v>11</v>
      </c>
      <c r="F17" s="79"/>
      <c r="H17" s="76"/>
    </row>
    <row r="18" spans="1:9" ht="3" customHeight="1" x14ac:dyDescent="0.15">
      <c r="B18" s="77"/>
      <c r="C18" s="77"/>
      <c r="D18" s="77"/>
      <c r="H18" s="77"/>
    </row>
    <row r="19" spans="1:9" x14ac:dyDescent="0.15">
      <c r="B19" s="77"/>
      <c r="C19" s="77"/>
      <c r="D19" s="77"/>
      <c r="H19" s="77"/>
    </row>
    <row r="20" spans="1:9" x14ac:dyDescent="0.15">
      <c r="A20" s="626" t="s">
        <v>77</v>
      </c>
      <c r="B20" s="626"/>
      <c r="C20" s="626"/>
      <c r="D20" s="626"/>
      <c r="E20" s="626"/>
      <c r="F20" s="626"/>
      <c r="G20" s="626"/>
      <c r="H20" s="626"/>
    </row>
    <row r="21" spans="1:9" x14ac:dyDescent="0.15">
      <c r="A21" s="626"/>
      <c r="B21" s="626"/>
      <c r="C21" s="626"/>
      <c r="D21" s="626"/>
      <c r="E21" s="626"/>
      <c r="F21" s="626"/>
      <c r="G21" s="626"/>
      <c r="H21" s="626"/>
    </row>
    <row r="22" spans="1:9" ht="20.100000000000001" customHeight="1" thickBot="1" x14ac:dyDescent="0.2">
      <c r="C22" s="627" t="s">
        <v>78</v>
      </c>
      <c r="D22" s="627"/>
      <c r="E22" s="627"/>
      <c r="F22" s="81"/>
      <c r="G22" s="81"/>
      <c r="H22" s="80"/>
    </row>
    <row r="23" spans="1:9" ht="20.100000000000001" customHeight="1" x14ac:dyDescent="0.15">
      <c r="A23" s="77"/>
      <c r="B23" s="82"/>
      <c r="C23" s="627"/>
      <c r="D23" s="627"/>
      <c r="E23" s="627"/>
      <c r="F23" s="83"/>
      <c r="G23" s="83"/>
      <c r="H23" s="84"/>
      <c r="I23" s="77"/>
    </row>
    <row r="24" spans="1:9" ht="39.950000000000003" customHeight="1" x14ac:dyDescent="0.15">
      <c r="A24" s="80"/>
      <c r="B24" s="85" t="s">
        <v>79</v>
      </c>
      <c r="C24" s="80"/>
      <c r="D24" s="80"/>
      <c r="E24" s="80"/>
      <c r="F24" s="80"/>
      <c r="G24" s="80"/>
      <c r="H24" s="86"/>
      <c r="I24" s="77"/>
    </row>
    <row r="25" spans="1:9" ht="39.950000000000003" customHeight="1" x14ac:dyDescent="0.15">
      <c r="A25" s="80"/>
      <c r="B25" s="87" t="s">
        <v>80</v>
      </c>
      <c r="C25" s="77"/>
      <c r="D25" s="77"/>
      <c r="E25" s="80"/>
      <c r="F25" s="80"/>
      <c r="G25" s="80"/>
      <c r="H25" s="88"/>
      <c r="I25" s="77"/>
    </row>
    <row r="26" spans="1:9" ht="39.950000000000003" customHeight="1" x14ac:dyDescent="0.15">
      <c r="A26" s="80"/>
      <c r="B26" s="87" t="s">
        <v>81</v>
      </c>
      <c r="C26" s="77"/>
      <c r="D26" s="77"/>
      <c r="E26" s="80"/>
      <c r="F26" s="80"/>
      <c r="G26" s="80"/>
      <c r="H26" s="88"/>
      <c r="I26" s="77"/>
    </row>
    <row r="27" spans="1:9" x14ac:dyDescent="0.15">
      <c r="A27" s="80"/>
      <c r="B27" s="628" t="s">
        <v>82</v>
      </c>
      <c r="C27" s="629"/>
      <c r="D27" s="629"/>
      <c r="E27" s="629"/>
      <c r="F27" s="629"/>
      <c r="G27" s="629"/>
      <c r="H27" s="630"/>
      <c r="I27" s="77"/>
    </row>
    <row r="28" spans="1:9" ht="29.25" thickBot="1" x14ac:dyDescent="0.2">
      <c r="A28" s="80"/>
      <c r="B28" s="631"/>
      <c r="C28" s="632"/>
      <c r="D28" s="632"/>
      <c r="E28" s="632"/>
      <c r="F28" s="632"/>
      <c r="G28" s="632"/>
      <c r="H28" s="633"/>
      <c r="I28" s="77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選手登録票</vt:lpstr>
      <vt:lpstr>星取表</vt:lpstr>
      <vt:lpstr>新聞報告用紙</vt:lpstr>
      <vt:lpstr>データ</vt:lpstr>
      <vt:lpstr>結果報告用紙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齊藤　慎一</cp:lastModifiedBy>
  <cp:lastPrinted>2022-02-23T23:06:06Z</cp:lastPrinted>
  <dcterms:created xsi:type="dcterms:W3CDTF">2011-11-25T00:29:22Z</dcterms:created>
  <dcterms:modified xsi:type="dcterms:W3CDTF">2022-02-25T09:03:08Z</dcterms:modified>
</cp:coreProperties>
</file>